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rivat\EGSZ\10 COMPANY\040 Lohnabrechnung\020 Reisekosten\2026\Allgemein geschützt\VCN\"/>
    </mc:Choice>
  </mc:AlternateContent>
  <xr:revisionPtr revIDLastSave="0" documentId="13_ncr:1_{E913544E-B50D-43E4-A90B-BFE1E840CE0B}" xr6:coauthVersionLast="47" xr6:coauthVersionMax="47" xr10:uidLastSave="{00000000-0000-0000-0000-000000000000}"/>
  <workbookProtection workbookAlgorithmName="SHA-512" workbookHashValue="5SMG+LhvhsJBH88KcJLm6LHfWEKw93exm8VfYM5ok7hDiA3mV0FhpNflaJf9YhGYI7z28cUjC5+pmRTsz8myWw==" workbookSaltValue="496l//LKro/SMxEOUsHmGg==" workbookSpinCount="100000" lockStructure="1"/>
  <bookViews>
    <workbookView xWindow="-120" yWindow="-120" windowWidth="38640" windowHeight="15840" xr2:uid="{00000000-000D-0000-FFFF-FFFF00000000}"/>
  </bookViews>
  <sheets>
    <sheet name="数据记录" sheetId="2" r:id="rId1"/>
    <sheet name="计算" sheetId="6" r:id="rId2"/>
    <sheet name="EGSZ Intern Abrechnung" sheetId="3" state="hidden" r:id="rId3"/>
    <sheet name="EGSZ Intern Reisekostensätze" sheetId="4" state="hidden" r:id="rId4"/>
  </sheets>
  <definedNames>
    <definedName name="_xlnm.Print_Area" localSheetId="2">'EGSZ Intern Abrechnung'!$A$1:$N$53</definedName>
    <definedName name="_xlnm.Print_Area" localSheetId="3">'EGSZ Intern Reisekostensätze'!$A$1:$N$27</definedName>
    <definedName name="_xlnm.Print_Area" localSheetId="0">数据记录!$A$1:$O$57</definedName>
    <definedName name="_xlnm.Print_Area" localSheetId="1">计算!$A$1:$N$49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" l="1"/>
  <c r="A1" i="6" s="1"/>
  <c r="A1" i="2" l="1"/>
  <c r="K10" i="3" l="1"/>
  <c r="L10" i="3"/>
  <c r="N10" i="3"/>
  <c r="F40" i="3" l="1"/>
  <c r="I40" i="3" s="1"/>
  <c r="F39" i="3"/>
  <c r="I39" i="3" s="1"/>
  <c r="F38" i="3"/>
  <c r="I38" i="3" s="1"/>
  <c r="F37" i="3"/>
  <c r="I37" i="3" s="1"/>
  <c r="F36" i="3"/>
  <c r="I36" i="3" s="1"/>
  <c r="F35" i="3"/>
  <c r="I35" i="3" s="1"/>
  <c r="F34" i="3"/>
  <c r="I34" i="3" s="1"/>
  <c r="F33" i="3"/>
  <c r="I33" i="3" s="1"/>
  <c r="F32" i="3"/>
  <c r="I32" i="3" s="1"/>
  <c r="F31" i="3"/>
  <c r="I31" i="3" s="1"/>
  <c r="F30" i="3"/>
  <c r="I30" i="3" s="1"/>
  <c r="F29" i="3"/>
  <c r="I29" i="3" s="1"/>
  <c r="F28" i="3"/>
  <c r="I28" i="3" s="1"/>
  <c r="F27" i="3"/>
  <c r="I27" i="3" s="1"/>
  <c r="F26" i="3"/>
  <c r="I26" i="3" s="1"/>
  <c r="F25" i="3"/>
  <c r="I25" i="3" s="1"/>
  <c r="F24" i="3"/>
  <c r="I24" i="3" s="1"/>
  <c r="F23" i="3"/>
  <c r="I23" i="3" s="1"/>
  <c r="F22" i="3"/>
  <c r="I22" i="3" s="1"/>
  <c r="F21" i="3"/>
  <c r="I21" i="3" s="1"/>
  <c r="F20" i="3"/>
  <c r="I20" i="3" s="1"/>
  <c r="F19" i="3"/>
  <c r="I19" i="3" s="1"/>
  <c r="F18" i="3"/>
  <c r="I18" i="3" s="1"/>
  <c r="F16" i="3"/>
  <c r="I16" i="3" s="1"/>
  <c r="F14" i="3"/>
  <c r="I14" i="3" s="1"/>
  <c r="J13" i="3"/>
  <c r="J14" i="6" s="1"/>
  <c r="D12" i="3"/>
  <c r="G40" i="3"/>
  <c r="H40" i="3" s="1"/>
  <c r="H41" i="6" s="1"/>
  <c r="G39" i="3"/>
  <c r="H39" i="3" s="1"/>
  <c r="H40" i="6" s="1"/>
  <c r="G38" i="3"/>
  <c r="G39" i="6" s="1"/>
  <c r="G37" i="3"/>
  <c r="H37" i="3" s="1"/>
  <c r="H38" i="6" s="1"/>
  <c r="G36" i="3"/>
  <c r="G37" i="6" s="1"/>
  <c r="G35" i="3"/>
  <c r="G34" i="3"/>
  <c r="H34" i="3" s="1"/>
  <c r="H35" i="6" s="1"/>
  <c r="G33" i="3"/>
  <c r="G34" i="6" s="1"/>
  <c r="G32" i="3"/>
  <c r="H32" i="3" s="1"/>
  <c r="H33" i="6" s="1"/>
  <c r="G31" i="3"/>
  <c r="G30" i="3"/>
  <c r="H30" i="3" s="1"/>
  <c r="G29" i="3"/>
  <c r="G28" i="3"/>
  <c r="H28" i="3" s="1"/>
  <c r="G27" i="3"/>
  <c r="G26" i="3"/>
  <c r="G25" i="3"/>
  <c r="G26" i="6" s="1"/>
  <c r="G24" i="3"/>
  <c r="H24" i="3" s="1"/>
  <c r="H25" i="6" s="1"/>
  <c r="G23" i="3"/>
  <c r="H23" i="3" s="1"/>
  <c r="H24" i="6" s="1"/>
  <c r="G22" i="3"/>
  <c r="H22" i="3" s="1"/>
  <c r="G21" i="3"/>
  <c r="G20" i="3"/>
  <c r="H20" i="3" s="1"/>
  <c r="G19" i="3"/>
  <c r="H19" i="3" s="1"/>
  <c r="H20" i="6" s="1"/>
  <c r="G18" i="3"/>
  <c r="H18" i="3" s="1"/>
  <c r="H19" i="6" s="1"/>
  <c r="G17" i="3"/>
  <c r="H17" i="3" s="1"/>
  <c r="H18" i="6" s="1"/>
  <c r="G16" i="3"/>
  <c r="H16" i="3" s="1"/>
  <c r="H17" i="6" s="1"/>
  <c r="G15" i="3"/>
  <c r="G16" i="6" s="1"/>
  <c r="G14" i="3"/>
  <c r="H14" i="3" s="1"/>
  <c r="G13" i="3"/>
  <c r="H13" i="3" s="1"/>
  <c r="H14" i="6" s="1"/>
  <c r="G12" i="3"/>
  <c r="H12" i="3" s="1"/>
  <c r="G11" i="3"/>
  <c r="G12" i="6" s="1"/>
  <c r="G10" i="3"/>
  <c r="G11" i="6" s="1"/>
  <c r="E40" i="3"/>
  <c r="J40" i="3" s="1"/>
  <c r="J41" i="6" s="1"/>
  <c r="D40" i="3"/>
  <c r="E39" i="3"/>
  <c r="J39" i="3" s="1"/>
  <c r="J40" i="6" s="1"/>
  <c r="D39" i="3"/>
  <c r="D40" i="6" s="1"/>
  <c r="E38" i="3"/>
  <c r="J38" i="3" s="1"/>
  <c r="J39" i="6" s="1"/>
  <c r="D38" i="3"/>
  <c r="E13" i="3"/>
  <c r="E14" i="6" s="1"/>
  <c r="D13" i="3"/>
  <c r="E12" i="3"/>
  <c r="J12" i="3" s="1"/>
  <c r="J13" i="6" s="1"/>
  <c r="E11" i="3"/>
  <c r="D11" i="3"/>
  <c r="D12" i="6" s="1"/>
  <c r="E10" i="3"/>
  <c r="J10" i="3" s="1"/>
  <c r="D10" i="3"/>
  <c r="D11" i="6" s="1"/>
  <c r="K40" i="3"/>
  <c r="K41" i="6" s="1"/>
  <c r="L40" i="3"/>
  <c r="K39" i="3"/>
  <c r="K40" i="6" s="1"/>
  <c r="L39" i="3"/>
  <c r="L40" i="6" s="1"/>
  <c r="K38" i="3"/>
  <c r="K39" i="6" s="1"/>
  <c r="L38" i="3"/>
  <c r="K37" i="3"/>
  <c r="L37" i="3"/>
  <c r="K36" i="3"/>
  <c r="L36" i="3"/>
  <c r="L37" i="6" s="1"/>
  <c r="H35" i="3"/>
  <c r="K35" i="3"/>
  <c r="K36" i="6" s="1"/>
  <c r="L35" i="3"/>
  <c r="L36" i="6" s="1"/>
  <c r="K34" i="3"/>
  <c r="K35" i="6" s="1"/>
  <c r="L34" i="3"/>
  <c r="L35" i="6" s="1"/>
  <c r="K33" i="3"/>
  <c r="K34" i="6" s="1"/>
  <c r="L33" i="3"/>
  <c r="L34" i="6" s="1"/>
  <c r="K32" i="3"/>
  <c r="K33" i="6" s="1"/>
  <c r="L32" i="3"/>
  <c r="L33" i="6" s="1"/>
  <c r="H31" i="3"/>
  <c r="H32" i="6" s="1"/>
  <c r="K31" i="3"/>
  <c r="K32" i="6" s="1"/>
  <c r="L31" i="3"/>
  <c r="K30" i="3"/>
  <c r="K31" i="6" s="1"/>
  <c r="L30" i="3"/>
  <c r="L31" i="6" s="1"/>
  <c r="H29" i="3"/>
  <c r="H30" i="6" s="1"/>
  <c r="K29" i="3"/>
  <c r="L29" i="3"/>
  <c r="K28" i="3"/>
  <c r="K29" i="6" s="1"/>
  <c r="L28" i="3"/>
  <c r="L29" i="6" s="1"/>
  <c r="H27" i="3"/>
  <c r="H28" i="6" s="1"/>
  <c r="K27" i="3"/>
  <c r="K28" i="6" s="1"/>
  <c r="L27" i="3"/>
  <c r="L28" i="6" s="1"/>
  <c r="H26" i="3"/>
  <c r="H27" i="6" s="1"/>
  <c r="K26" i="3"/>
  <c r="K27" i="6" s="1"/>
  <c r="L26" i="3"/>
  <c r="H25" i="3"/>
  <c r="H26" i="6" s="1"/>
  <c r="K25" i="3"/>
  <c r="K26" i="6" s="1"/>
  <c r="L25" i="3"/>
  <c r="L26" i="6" s="1"/>
  <c r="K24" i="3"/>
  <c r="K25" i="6" s="1"/>
  <c r="L24" i="3"/>
  <c r="K23" i="3"/>
  <c r="K24" i="6" s="1"/>
  <c r="L23" i="3"/>
  <c r="L24" i="6" s="1"/>
  <c r="K22" i="3"/>
  <c r="K23" i="6" s="1"/>
  <c r="L22" i="3"/>
  <c r="L23" i="6" s="1"/>
  <c r="H21" i="3"/>
  <c r="H22" i="6" s="1"/>
  <c r="K21" i="3"/>
  <c r="K22" i="6" s="1"/>
  <c r="L21" i="3"/>
  <c r="L22" i="6" s="1"/>
  <c r="K20" i="3"/>
  <c r="K21" i="6" s="1"/>
  <c r="L20" i="3"/>
  <c r="K19" i="3"/>
  <c r="K20" i="6" s="1"/>
  <c r="L19" i="3"/>
  <c r="L20" i="6" s="1"/>
  <c r="K18" i="3"/>
  <c r="K19" i="6" s="1"/>
  <c r="L18" i="3"/>
  <c r="L19" i="6" s="1"/>
  <c r="K17" i="3"/>
  <c r="K18" i="6" s="1"/>
  <c r="L17" i="3"/>
  <c r="L18" i="6" s="1"/>
  <c r="K16" i="3"/>
  <c r="K17" i="6" s="1"/>
  <c r="L16" i="3"/>
  <c r="L17" i="6" s="1"/>
  <c r="K15" i="3"/>
  <c r="K16" i="6" s="1"/>
  <c r="L15" i="3"/>
  <c r="L16" i="6" s="1"/>
  <c r="K14" i="3"/>
  <c r="K15" i="6" s="1"/>
  <c r="L14" i="3"/>
  <c r="L15" i="6" s="1"/>
  <c r="K13" i="3"/>
  <c r="K14" i="6" s="1"/>
  <c r="L13" i="3"/>
  <c r="L14" i="6" s="1"/>
  <c r="K12" i="3"/>
  <c r="K13" i="6" s="1"/>
  <c r="L12" i="3"/>
  <c r="L13" i="6" s="1"/>
  <c r="K11" i="3"/>
  <c r="K12" i="6" s="1"/>
  <c r="L11" i="3"/>
  <c r="L12" i="6" s="1"/>
  <c r="L11" i="6"/>
  <c r="K11" i="6"/>
  <c r="H10" i="3"/>
  <c r="H11" i="6" s="1"/>
  <c r="B14" i="2"/>
  <c r="C14" i="2" s="1"/>
  <c r="D14" i="2" s="1"/>
  <c r="E14" i="2" s="1"/>
  <c r="G14" i="2" s="1"/>
  <c r="H14" i="2" s="1"/>
  <c r="I14" i="2" s="1"/>
  <c r="J14" i="2" s="1"/>
  <c r="O14" i="2" s="1"/>
  <c r="J10" i="4"/>
  <c r="C3" i="6"/>
  <c r="C5" i="6"/>
  <c r="A10" i="3"/>
  <c r="A11" i="6" s="1"/>
  <c r="B10" i="3"/>
  <c r="B11" i="6" s="1"/>
  <c r="C10" i="3"/>
  <c r="C11" i="6" s="1"/>
  <c r="E11" i="6"/>
  <c r="N11" i="6"/>
  <c r="A11" i="3"/>
  <c r="A12" i="6" s="1"/>
  <c r="B11" i="3"/>
  <c r="B12" i="6" s="1"/>
  <c r="C11" i="3"/>
  <c r="C12" i="6" s="1"/>
  <c r="N11" i="3"/>
  <c r="N12" i="6" s="1"/>
  <c r="A12" i="3"/>
  <c r="A13" i="6" s="1"/>
  <c r="B12" i="3"/>
  <c r="B13" i="6" s="1"/>
  <c r="C12" i="3"/>
  <c r="C13" i="6" s="1"/>
  <c r="D13" i="6"/>
  <c r="G13" i="6"/>
  <c r="N12" i="3"/>
  <c r="N13" i="6" s="1"/>
  <c r="A13" i="3"/>
  <c r="A14" i="6" s="1"/>
  <c r="B13" i="3"/>
  <c r="B14" i="6" s="1"/>
  <c r="C13" i="3"/>
  <c r="C14" i="6" s="1"/>
  <c r="D14" i="6"/>
  <c r="N13" i="3"/>
  <c r="N14" i="6" s="1"/>
  <c r="A14" i="3"/>
  <c r="A15" i="6" s="1"/>
  <c r="B14" i="3"/>
  <c r="B15" i="6" s="1"/>
  <c r="C14" i="3"/>
  <c r="C15" i="6" s="1"/>
  <c r="D14" i="3"/>
  <c r="D15" i="6" s="1"/>
  <c r="E14" i="3"/>
  <c r="E15" i="6" s="1"/>
  <c r="F15" i="6"/>
  <c r="N14" i="3"/>
  <c r="N15" i="6" s="1"/>
  <c r="A15" i="3"/>
  <c r="A16" i="6" s="1"/>
  <c r="B15" i="3"/>
  <c r="B16" i="6" s="1"/>
  <c r="C15" i="3"/>
  <c r="C16" i="6" s="1"/>
  <c r="D15" i="3"/>
  <c r="D16" i="6" s="1"/>
  <c r="E15" i="3"/>
  <c r="E16" i="6" s="1"/>
  <c r="N15" i="3"/>
  <c r="N16" i="6" s="1"/>
  <c r="A16" i="3"/>
  <c r="A17" i="6" s="1"/>
  <c r="B16" i="3"/>
  <c r="B17" i="6" s="1"/>
  <c r="C16" i="3"/>
  <c r="C17" i="6" s="1"/>
  <c r="D16" i="3"/>
  <c r="D17" i="6" s="1"/>
  <c r="E16" i="3"/>
  <c r="E17" i="6" s="1"/>
  <c r="F17" i="6"/>
  <c r="N16" i="3"/>
  <c r="N17" i="6" s="1"/>
  <c r="A17" i="3"/>
  <c r="A18" i="6" s="1"/>
  <c r="B17" i="3"/>
  <c r="B18" i="6" s="1"/>
  <c r="C17" i="3"/>
  <c r="C18" i="6" s="1"/>
  <c r="D17" i="3"/>
  <c r="D18" i="6" s="1"/>
  <c r="E17" i="3"/>
  <c r="E18" i="6" s="1"/>
  <c r="G18" i="6"/>
  <c r="N17" i="3"/>
  <c r="N18" i="6" s="1"/>
  <c r="A18" i="3"/>
  <c r="A19" i="6" s="1"/>
  <c r="B18" i="3"/>
  <c r="B19" i="6" s="1"/>
  <c r="C18" i="3"/>
  <c r="C19" i="6" s="1"/>
  <c r="D18" i="3"/>
  <c r="D19" i="6" s="1"/>
  <c r="E18" i="3"/>
  <c r="E19" i="6" s="1"/>
  <c r="G19" i="6"/>
  <c r="N18" i="3"/>
  <c r="N19" i="6" s="1"/>
  <c r="A19" i="3"/>
  <c r="A20" i="6" s="1"/>
  <c r="B19" i="3"/>
  <c r="B20" i="6" s="1"/>
  <c r="C19" i="3"/>
  <c r="C20" i="6" s="1"/>
  <c r="D19" i="3"/>
  <c r="D20" i="6" s="1"/>
  <c r="E19" i="3"/>
  <c r="E20" i="6" s="1"/>
  <c r="F20" i="6"/>
  <c r="G20" i="6"/>
  <c r="N19" i="3"/>
  <c r="N20" i="6" s="1"/>
  <c r="A20" i="3"/>
  <c r="A21" i="6" s="1"/>
  <c r="B20" i="3"/>
  <c r="B21" i="6" s="1"/>
  <c r="C20" i="3"/>
  <c r="C21" i="6" s="1"/>
  <c r="D20" i="3"/>
  <c r="D21" i="6" s="1"/>
  <c r="E20" i="3"/>
  <c r="E21" i="6" s="1"/>
  <c r="L21" i="6"/>
  <c r="N20" i="3"/>
  <c r="N21" i="6" s="1"/>
  <c r="A21" i="3"/>
  <c r="A22" i="6" s="1"/>
  <c r="B21" i="3"/>
  <c r="B22" i="6" s="1"/>
  <c r="C21" i="3"/>
  <c r="C22" i="6" s="1"/>
  <c r="D21" i="3"/>
  <c r="D22" i="6" s="1"/>
  <c r="E21" i="3"/>
  <c r="E22" i="6" s="1"/>
  <c r="G22" i="6"/>
  <c r="N21" i="3"/>
  <c r="N22" i="6" s="1"/>
  <c r="A22" i="3"/>
  <c r="A23" i="6" s="1"/>
  <c r="B22" i="3"/>
  <c r="B23" i="6" s="1"/>
  <c r="C22" i="3"/>
  <c r="C23" i="6" s="1"/>
  <c r="D22" i="3"/>
  <c r="D23" i="6" s="1"/>
  <c r="E22" i="3"/>
  <c r="E23" i="6" s="1"/>
  <c r="F23" i="6"/>
  <c r="N22" i="3"/>
  <c r="N23" i="6" s="1"/>
  <c r="A23" i="3"/>
  <c r="A24" i="6" s="1"/>
  <c r="B23" i="3"/>
  <c r="B24" i="6" s="1"/>
  <c r="C23" i="3"/>
  <c r="C24" i="6" s="1"/>
  <c r="D23" i="3"/>
  <c r="D24" i="6" s="1"/>
  <c r="E23" i="3"/>
  <c r="E24" i="6" s="1"/>
  <c r="F24" i="6"/>
  <c r="N23" i="3"/>
  <c r="N24" i="6" s="1"/>
  <c r="A24" i="3"/>
  <c r="A25" i="6" s="1"/>
  <c r="B24" i="3"/>
  <c r="B25" i="6" s="1"/>
  <c r="C24" i="3"/>
  <c r="C25" i="6" s="1"/>
  <c r="D24" i="3"/>
  <c r="D25" i="6" s="1"/>
  <c r="E24" i="3"/>
  <c r="E25" i="6" s="1"/>
  <c r="F25" i="6"/>
  <c r="G25" i="6"/>
  <c r="L25" i="6"/>
  <c r="N24" i="3"/>
  <c r="N25" i="6" s="1"/>
  <c r="A25" i="3"/>
  <c r="A26" i="6" s="1"/>
  <c r="B25" i="3"/>
  <c r="B26" i="6" s="1"/>
  <c r="C25" i="3"/>
  <c r="C26" i="6" s="1"/>
  <c r="D25" i="3"/>
  <c r="D26" i="6" s="1"/>
  <c r="E25" i="3"/>
  <c r="E26" i="6" s="1"/>
  <c r="F26" i="6"/>
  <c r="N25" i="3"/>
  <c r="N26" i="6" s="1"/>
  <c r="A26" i="3"/>
  <c r="A27" i="6" s="1"/>
  <c r="B26" i="3"/>
  <c r="B27" i="6" s="1"/>
  <c r="C26" i="3"/>
  <c r="C27" i="6" s="1"/>
  <c r="D26" i="3"/>
  <c r="D27" i="6" s="1"/>
  <c r="E26" i="3"/>
  <c r="E27" i="6" s="1"/>
  <c r="G27" i="6"/>
  <c r="L27" i="6"/>
  <c r="N26" i="3"/>
  <c r="N27" i="6" s="1"/>
  <c r="A27" i="3"/>
  <c r="A28" i="6" s="1"/>
  <c r="B27" i="3"/>
  <c r="B28" i="6" s="1"/>
  <c r="C27" i="3"/>
  <c r="C28" i="6" s="1"/>
  <c r="D27" i="3"/>
  <c r="D28" i="6" s="1"/>
  <c r="E27" i="3"/>
  <c r="E28" i="6" s="1"/>
  <c r="G28" i="6"/>
  <c r="N27" i="3"/>
  <c r="N28" i="6" s="1"/>
  <c r="A28" i="3"/>
  <c r="A29" i="6" s="1"/>
  <c r="B28" i="3"/>
  <c r="B29" i="6" s="1"/>
  <c r="C28" i="3"/>
  <c r="C29" i="6" s="1"/>
  <c r="D28" i="3"/>
  <c r="D29" i="6" s="1"/>
  <c r="E28" i="3"/>
  <c r="E29" i="6" s="1"/>
  <c r="F29" i="6"/>
  <c r="N28" i="3"/>
  <c r="N29" i="6" s="1"/>
  <c r="A29" i="3"/>
  <c r="A30" i="6" s="1"/>
  <c r="B29" i="3"/>
  <c r="B30" i="6" s="1"/>
  <c r="C29" i="3"/>
  <c r="C30" i="6" s="1"/>
  <c r="D29" i="3"/>
  <c r="D30" i="6" s="1"/>
  <c r="E29" i="3"/>
  <c r="E30" i="6" s="1"/>
  <c r="F30" i="6"/>
  <c r="G30" i="6"/>
  <c r="K30" i="6"/>
  <c r="L30" i="6"/>
  <c r="N29" i="3"/>
  <c r="N30" i="6" s="1"/>
  <c r="A30" i="3"/>
  <c r="A31" i="6" s="1"/>
  <c r="B30" i="3"/>
  <c r="B31" i="6" s="1"/>
  <c r="C30" i="3"/>
  <c r="C31" i="6" s="1"/>
  <c r="D30" i="3"/>
  <c r="D31" i="6" s="1"/>
  <c r="E30" i="3"/>
  <c r="E31" i="6" s="1"/>
  <c r="F31" i="6"/>
  <c r="G31" i="6"/>
  <c r="N30" i="3"/>
  <c r="N31" i="6" s="1"/>
  <c r="A31" i="3"/>
  <c r="A32" i="6" s="1"/>
  <c r="B31" i="3"/>
  <c r="B32" i="6" s="1"/>
  <c r="C31" i="3"/>
  <c r="C32" i="6" s="1"/>
  <c r="D31" i="3"/>
  <c r="D32" i="6" s="1"/>
  <c r="E31" i="3"/>
  <c r="E32" i="6" s="1"/>
  <c r="F32" i="6"/>
  <c r="G32" i="6"/>
  <c r="L32" i="6"/>
  <c r="N31" i="3"/>
  <c r="N32" i="6" s="1"/>
  <c r="A32" i="3"/>
  <c r="A33" i="6" s="1"/>
  <c r="B32" i="3"/>
  <c r="B33" i="6" s="1"/>
  <c r="C32" i="3"/>
  <c r="C33" i="6" s="1"/>
  <c r="D32" i="3"/>
  <c r="D33" i="6" s="1"/>
  <c r="E32" i="3"/>
  <c r="E33" i="6" s="1"/>
  <c r="F33" i="6"/>
  <c r="G33" i="6"/>
  <c r="N32" i="3"/>
  <c r="N33" i="6" s="1"/>
  <c r="A33" i="3"/>
  <c r="A34" i="6" s="1"/>
  <c r="B33" i="3"/>
  <c r="B34" i="6" s="1"/>
  <c r="C33" i="3"/>
  <c r="C34" i="6" s="1"/>
  <c r="D33" i="3"/>
  <c r="D34" i="6" s="1"/>
  <c r="E33" i="3"/>
  <c r="E34" i="6" s="1"/>
  <c r="F34" i="6"/>
  <c r="N33" i="3"/>
  <c r="N34" i="6" s="1"/>
  <c r="A34" i="3"/>
  <c r="A35" i="6" s="1"/>
  <c r="B34" i="3"/>
  <c r="B35" i="6" s="1"/>
  <c r="C34" i="3"/>
  <c r="C35" i="6" s="1"/>
  <c r="D34" i="3"/>
  <c r="D35" i="6" s="1"/>
  <c r="E34" i="3"/>
  <c r="E35" i="6" s="1"/>
  <c r="G35" i="6"/>
  <c r="N34" i="3"/>
  <c r="N35" i="6" s="1"/>
  <c r="A35" i="3"/>
  <c r="A36" i="6" s="1"/>
  <c r="B35" i="3"/>
  <c r="B36" i="6" s="1"/>
  <c r="C35" i="3"/>
  <c r="C36" i="6" s="1"/>
  <c r="D35" i="3"/>
  <c r="D36" i="6" s="1"/>
  <c r="E35" i="3"/>
  <c r="E36" i="6" s="1"/>
  <c r="G36" i="6"/>
  <c r="H36" i="6"/>
  <c r="N35" i="3"/>
  <c r="N36" i="6" s="1"/>
  <c r="A36" i="3"/>
  <c r="A37" i="6" s="1"/>
  <c r="B36" i="3"/>
  <c r="B37" i="6" s="1"/>
  <c r="C36" i="3"/>
  <c r="C37" i="6" s="1"/>
  <c r="D36" i="3"/>
  <c r="D37" i="6" s="1"/>
  <c r="E36" i="3"/>
  <c r="E37" i="6" s="1"/>
  <c r="F37" i="6"/>
  <c r="K37" i="6"/>
  <c r="N36" i="3"/>
  <c r="N37" i="6" s="1"/>
  <c r="A37" i="3"/>
  <c r="A38" i="6" s="1"/>
  <c r="B37" i="3"/>
  <c r="B38" i="6" s="1"/>
  <c r="C37" i="3"/>
  <c r="C38" i="6" s="1"/>
  <c r="D37" i="3"/>
  <c r="D38" i="6" s="1"/>
  <c r="E37" i="3"/>
  <c r="E38" i="6" s="1"/>
  <c r="G38" i="6"/>
  <c r="K38" i="6"/>
  <c r="L38" i="6"/>
  <c r="N37" i="3"/>
  <c r="N38" i="6" s="1"/>
  <c r="A38" i="3"/>
  <c r="A39" i="6" s="1"/>
  <c r="B38" i="3"/>
  <c r="B39" i="6" s="1"/>
  <c r="C38" i="3"/>
  <c r="C39" i="6" s="1"/>
  <c r="D39" i="6"/>
  <c r="E39" i="6"/>
  <c r="F39" i="6"/>
  <c r="L39" i="6"/>
  <c r="N38" i="3"/>
  <c r="N39" i="6" s="1"/>
  <c r="A39" i="3"/>
  <c r="A40" i="6" s="1"/>
  <c r="B39" i="3"/>
  <c r="B40" i="6" s="1"/>
  <c r="C39" i="3"/>
  <c r="C40" i="6" s="1"/>
  <c r="F40" i="6"/>
  <c r="G40" i="6"/>
  <c r="N39" i="3"/>
  <c r="N40" i="6" s="1"/>
  <c r="A40" i="3"/>
  <c r="A41" i="6" s="1"/>
  <c r="B40" i="3"/>
  <c r="B41" i="6" s="1"/>
  <c r="C40" i="3"/>
  <c r="C41" i="6" s="1"/>
  <c r="D41" i="6"/>
  <c r="F41" i="6"/>
  <c r="G41" i="6"/>
  <c r="L41" i="6"/>
  <c r="N40" i="3"/>
  <c r="N41" i="6" s="1"/>
  <c r="C5" i="3"/>
  <c r="C3" i="3"/>
  <c r="F11" i="3" l="1"/>
  <c r="I11" i="3" s="1"/>
  <c r="F28" i="6"/>
  <c r="F27" i="6"/>
  <c r="E41" i="6"/>
  <c r="G24" i="6"/>
  <c r="G23" i="6"/>
  <c r="F19" i="6"/>
  <c r="E40" i="6"/>
  <c r="F38" i="6"/>
  <c r="H33" i="3"/>
  <c r="H34" i="6" s="1"/>
  <c r="F22" i="6"/>
  <c r="F36" i="6"/>
  <c r="F35" i="6"/>
  <c r="F17" i="3"/>
  <c r="E12" i="6"/>
  <c r="L41" i="3"/>
  <c r="E13" i="6"/>
  <c r="F13" i="3"/>
  <c r="I13" i="3" s="1"/>
  <c r="J11" i="3"/>
  <c r="J12" i="6" s="1"/>
  <c r="J20" i="3"/>
  <c r="J21" i="6" s="1"/>
  <c r="J28" i="3"/>
  <c r="J29" i="6" s="1"/>
  <c r="J36" i="3"/>
  <c r="J37" i="6" s="1"/>
  <c r="F12" i="3"/>
  <c r="I12" i="3" s="1"/>
  <c r="J21" i="3"/>
  <c r="J22" i="6" s="1"/>
  <c r="J29" i="3"/>
  <c r="J30" i="6" s="1"/>
  <c r="J37" i="3"/>
  <c r="J38" i="6" s="1"/>
  <c r="J22" i="3"/>
  <c r="J23" i="6" s="1"/>
  <c r="J30" i="3"/>
  <c r="J31" i="6" s="1"/>
  <c r="F10" i="3"/>
  <c r="I10" i="3" s="1"/>
  <c r="M10" i="3" s="1"/>
  <c r="J14" i="3"/>
  <c r="J15" i="6" s="1"/>
  <c r="J23" i="3"/>
  <c r="J24" i="6" s="1"/>
  <c r="J31" i="3"/>
  <c r="J32" i="6" s="1"/>
  <c r="J16" i="3"/>
  <c r="J17" i="6" s="1"/>
  <c r="J24" i="3"/>
  <c r="J25" i="6" s="1"/>
  <c r="J32" i="3"/>
  <c r="J33" i="6" s="1"/>
  <c r="J17" i="3"/>
  <c r="J18" i="6" s="1"/>
  <c r="J25" i="3"/>
  <c r="J26" i="6" s="1"/>
  <c r="J33" i="3"/>
  <c r="J34" i="6" s="1"/>
  <c r="J18" i="3"/>
  <c r="J19" i="6" s="1"/>
  <c r="J26" i="3"/>
  <c r="J27" i="6" s="1"/>
  <c r="J34" i="3"/>
  <c r="J35" i="6" s="1"/>
  <c r="F15" i="3"/>
  <c r="I15" i="3" s="1"/>
  <c r="H11" i="3"/>
  <c r="H12" i="6" s="1"/>
  <c r="J19" i="3"/>
  <c r="J20" i="6" s="1"/>
  <c r="J27" i="3"/>
  <c r="J28" i="6" s="1"/>
  <c r="J35" i="3"/>
  <c r="J36" i="6" s="1"/>
  <c r="G14" i="6"/>
  <c r="G15" i="6"/>
  <c r="G17" i="6"/>
  <c r="H15" i="3"/>
  <c r="H16" i="6" s="1"/>
  <c r="J15" i="3"/>
  <c r="J16" i="6" s="1"/>
  <c r="F21" i="6"/>
  <c r="I19" i="6"/>
  <c r="I22" i="6"/>
  <c r="I30" i="6"/>
  <c r="M14" i="3"/>
  <c r="M15" i="6" s="1"/>
  <c r="I23" i="6"/>
  <c r="I31" i="6"/>
  <c r="I39" i="6"/>
  <c r="I27" i="6"/>
  <c r="I35" i="6"/>
  <c r="I24" i="6"/>
  <c r="I32" i="6"/>
  <c r="I20" i="6"/>
  <c r="I28" i="6"/>
  <c r="I36" i="6"/>
  <c r="I26" i="6"/>
  <c r="I34" i="6"/>
  <c r="M40" i="3"/>
  <c r="M41" i="6" s="1"/>
  <c r="K41" i="3"/>
  <c r="L42" i="6"/>
  <c r="I40" i="6"/>
  <c r="I37" i="6"/>
  <c r="I29" i="6"/>
  <c r="I21" i="6"/>
  <c r="I17" i="6"/>
  <c r="K42" i="6"/>
  <c r="H13" i="6"/>
  <c r="H21" i="6"/>
  <c r="H29" i="6"/>
  <c r="I33" i="6"/>
  <c r="H15" i="6"/>
  <c r="H23" i="6"/>
  <c r="H31" i="6"/>
  <c r="I25" i="6"/>
  <c r="M39" i="3"/>
  <c r="M40" i="6" s="1"/>
  <c r="G29" i="6"/>
  <c r="G21" i="6"/>
  <c r="H38" i="3"/>
  <c r="J11" i="6"/>
  <c r="H36" i="3"/>
  <c r="I41" i="6"/>
  <c r="M21" i="3" l="1"/>
  <c r="M22" i="6" s="1"/>
  <c r="M16" i="3"/>
  <c r="M17" i="6" s="1"/>
  <c r="F18" i="6"/>
  <c r="I17" i="3"/>
  <c r="I18" i="6" s="1"/>
  <c r="M37" i="3"/>
  <c r="M38" i="6" s="1"/>
  <c r="M27" i="3"/>
  <c r="M28" i="6" s="1"/>
  <c r="M34" i="3"/>
  <c r="M35" i="6" s="1"/>
  <c r="M24" i="3"/>
  <c r="M25" i="6" s="1"/>
  <c r="M28" i="3"/>
  <c r="M29" i="6" s="1"/>
  <c r="M25" i="3"/>
  <c r="M26" i="6" s="1"/>
  <c r="M26" i="3"/>
  <c r="M27" i="6" s="1"/>
  <c r="M30" i="3"/>
  <c r="M31" i="6" s="1"/>
  <c r="M11" i="3"/>
  <c r="M12" i="6" s="1"/>
  <c r="M32" i="3"/>
  <c r="M33" i="6" s="1"/>
  <c r="M19" i="3"/>
  <c r="M20" i="6" s="1"/>
  <c r="M20" i="3"/>
  <c r="M21" i="6" s="1"/>
  <c r="M33" i="3"/>
  <c r="M34" i="6" s="1"/>
  <c r="M29" i="3"/>
  <c r="M30" i="6" s="1"/>
  <c r="M22" i="3"/>
  <c r="M23" i="6" s="1"/>
  <c r="M18" i="3"/>
  <c r="M19" i="6" s="1"/>
  <c r="M12" i="3"/>
  <c r="M13" i="6" s="1"/>
  <c r="I13" i="6"/>
  <c r="M35" i="3"/>
  <c r="M36" i="6" s="1"/>
  <c r="F13" i="6"/>
  <c r="M31" i="3"/>
  <c r="M32" i="6" s="1"/>
  <c r="J41" i="3"/>
  <c r="J42" i="6"/>
  <c r="F16" i="6"/>
  <c r="M23" i="3"/>
  <c r="M24" i="6" s="1"/>
  <c r="I15" i="6"/>
  <c r="F11" i="6"/>
  <c r="I38" i="6"/>
  <c r="F12" i="6"/>
  <c r="F14" i="6"/>
  <c r="H39" i="6"/>
  <c r="M38" i="3"/>
  <c r="M39" i="6" s="1"/>
  <c r="M36" i="3"/>
  <c r="M37" i="6" s="1"/>
  <c r="H37" i="6"/>
  <c r="I14" i="6"/>
  <c r="M13" i="3"/>
  <c r="M14" i="6" s="1"/>
  <c r="I12" i="6"/>
  <c r="H41" i="3"/>
  <c r="M17" i="3" l="1"/>
  <c r="M18" i="6" s="1"/>
  <c r="M15" i="3"/>
  <c r="M16" i="6" s="1"/>
  <c r="I16" i="6"/>
  <c r="M11" i="6"/>
  <c r="I11" i="6"/>
  <c r="I42" i="6" s="1"/>
  <c r="I41" i="3"/>
  <c r="H42" i="6"/>
  <c r="M42" i="6" l="1"/>
  <c r="M4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Erkens Klaus</author>
    <author>Pan, Sijing</author>
  </authors>
  <commentList>
    <comment ref="K9" authorId="0" shapeId="0" xr:uid="{00000000-0006-0000-0000-000001000000}">
      <text>
        <r>
          <rPr>
            <sz val="10"/>
            <color indexed="81"/>
            <rFont val="Tahoma"/>
            <family val="2"/>
          </rPr>
          <t>F = Frühstück
(Kürzung Verpflegungspauschale 20 %)
z.B. Frühstück bei Übernachtung im Hotel. 
Gilt auch bei Gestellung durch Dritte auf Veranlassung des Arbeitgebers.</t>
        </r>
      </text>
    </comment>
    <comment ref="L9" authorId="0" shapeId="0" xr:uid="{00000000-0006-0000-0000-000002000000}">
      <text>
        <r>
          <rPr>
            <sz val="10"/>
            <color indexed="81"/>
            <rFont val="Tahoma"/>
            <family val="2"/>
          </rPr>
          <t xml:space="preserve">M = Mittagessen 
(Kürzung Verpflegungspauschale 40 %)
- bis max. EUR 60 (darüber steuerpflichtiger Sachbezug)
- gilt auch bei Teilnahme an geschäftlicher Bewirtung durch Arbeitgeber 
- gilt auch bei Gestellung durch Dritte auf Veranlassung des Arbeitgebers.
- aber nicht bei geschäftlicher Bewirtung durch Dritte ohne Veranlassung des Arbeitgebers
</t>
        </r>
      </text>
    </comment>
    <comment ref="M9" authorId="0" shapeId="0" xr:uid="{00000000-0006-0000-0000-000003000000}">
      <text>
        <r>
          <rPr>
            <sz val="10"/>
            <color indexed="81"/>
            <rFont val="Tahoma"/>
            <family val="2"/>
          </rPr>
          <t>A = Abendessen 
(Kürzung Verpflegungspauschale 40 %)
- bis max. EUR 60 (darüber steuerpflichtiger Sachbezug)
- gilt auch bei Teilnahme an geschäftlicher Bewirtung durch Arbeitgeber 
- gilt auch bei Gestellung durch Dritte auf Veranlassung des Arbeitgebers.
- aber nicht bei geschäftlicher Bewirtung durch Dritte ohne Veranlassung des Arbeitgebers</t>
        </r>
      </text>
    </comment>
    <comment ref="K11" authorId="0" shapeId="0" xr:uid="{00000000-0006-0000-0000-000004000000}">
      <text>
        <r>
          <rPr>
            <sz val="8"/>
            <color indexed="81"/>
            <rFont val="Tahoma"/>
            <family val="2"/>
          </rPr>
          <t xml:space="preserve">F= 早餐
（从每天的出差补贴中抵扣20 %）
例如: 旅馆过夜费中包括的早餐费。
同样适用由第三方提供却由雇主支付的早餐费。若适用请在此打叉。
</t>
        </r>
      </text>
    </comment>
    <comment ref="L11" authorId="0" shapeId="0" xr:uid="{00000000-0006-0000-0000-000005000000}">
      <text>
        <r>
          <rPr>
            <sz val="8"/>
            <color indexed="81"/>
            <rFont val="Tahoma"/>
            <family val="2"/>
          </rPr>
          <t xml:space="preserve">M= 午餐
（从每天的出差补贴中抵扣40 %）
─ 最多不超过60欧元 （一旦超过则视为应纳税的实物支付）。
─ 同样适用由雇主支付的商业活动中的餐饮费。
─ 同样适用由第三方提供却由雇主支付的餐饮费。
─ 对参加第三方商业活动的非雇主支付的餐饮费则不用扣除。
若适用请在此打叉。
</t>
        </r>
      </text>
    </comment>
    <comment ref="M11" authorId="0" shapeId="0" xr:uid="{00000000-0006-0000-0000-000006000000}">
      <text>
        <r>
          <rPr>
            <sz val="8"/>
            <color indexed="81"/>
            <rFont val="Tahoma"/>
            <family val="2"/>
          </rPr>
          <t>A= 晚餐
（从每天的出差补贴中抵扣40 %）
─ 最多不超过60欧元（一旦超过则视为应纳税的实物支付）。
─ 适用由雇主支付的商业活动中的餐饮费。
─ 适用由第三方提供却由雇主支付的餐饮费。
─ 对参加第三方商业活动的非雇主支付的餐饮费则不用扣除。
若适用请在此打叉。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12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出差的每天需分栏填写，这同样适用多天的出差。其中多天合在一起的费用需在一个编号里填写。在计算出差报销的页面上会自动算出每天差旅的实际补助额。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3" authorId="0" shapeId="0" xr:uid="{00000000-0006-0000-0000-000008000000}">
      <text>
        <r>
          <rPr>
            <sz val="10"/>
            <color indexed="81"/>
            <rFont val="Tahoma"/>
            <family val="2"/>
          </rPr>
          <t>每天发生的不同费用需分栏填写，这同样适用多天差旅，其中多天一起的某项费用需在一个编号里填写。</t>
        </r>
      </text>
    </comment>
  </commentList>
</comments>
</file>

<file path=xl/sharedStrings.xml><?xml version="1.0" encoding="utf-8"?>
<sst xmlns="http://schemas.openxmlformats.org/spreadsheetml/2006/main" count="179" uniqueCount="113">
  <si>
    <t>Reisezeit</t>
  </si>
  <si>
    <t>Datum</t>
  </si>
  <si>
    <t>Zeit von</t>
  </si>
  <si>
    <t>Zeit bis</t>
  </si>
  <si>
    <t>Monat / Jahr</t>
  </si>
  <si>
    <t>Name</t>
  </si>
  <si>
    <t>Reise-Nr.</t>
  </si>
  <si>
    <t>Reisestrecke                                                   oder                                                      Aufenthaltsort</t>
  </si>
  <si>
    <t>Fahrtkosten</t>
  </si>
  <si>
    <t>von</t>
  </si>
  <si>
    <t>bis</t>
  </si>
  <si>
    <t>km</t>
  </si>
  <si>
    <t>Kilometer-Pauschale PKW</t>
  </si>
  <si>
    <t>Frühstück</t>
  </si>
  <si>
    <t>Pauschale steuerfrei</t>
  </si>
  <si>
    <t>Reise-   tag</t>
  </si>
  <si>
    <t>Euro</t>
  </si>
  <si>
    <t>x</t>
  </si>
  <si>
    <t>Verflegungsmehraufwendungen</t>
  </si>
  <si>
    <t>Übernachtungspauschalen</t>
  </si>
  <si>
    <t>Gesprächspartner</t>
  </si>
  <si>
    <t>EUR</t>
  </si>
  <si>
    <t>Sachbezugswerte</t>
  </si>
  <si>
    <t>Mittagessen</t>
  </si>
  <si>
    <t>Abendessen</t>
  </si>
  <si>
    <t>Verpflegungs- pauschalen</t>
  </si>
  <si>
    <t>Summe</t>
  </si>
  <si>
    <t>Gesamtbetrag</t>
  </si>
  <si>
    <t>Erkens Gerow Schmitz Zeiss WP/StB/RAe, Düsseldorf; Germany</t>
  </si>
  <si>
    <t>B.C.Gerow@egsz.de</t>
  </si>
  <si>
    <t>lfd. Nr.</t>
  </si>
  <si>
    <t xml:space="preserve"> = x</t>
  </si>
  <si>
    <t>Copyright/All rights reserved:</t>
  </si>
  <si>
    <t>Kontakt:</t>
  </si>
  <si>
    <t>Bitte besuchen Sie uns im Internet:</t>
  </si>
  <si>
    <t>Name des Kunden/Gesprächspartners sowie Firma/Organisation</t>
  </si>
  <si>
    <t>http://www.egsz.de</t>
  </si>
  <si>
    <t xml:space="preserve">         Reisestrecke                          oder                Aufenthaltsort</t>
  </si>
  <si>
    <t>Deutschland</t>
  </si>
  <si>
    <t>Anwesenheit = x Übernachtungs-pauschale = p</t>
  </si>
  <si>
    <t>Kilometer mit Privat-PKW</t>
  </si>
  <si>
    <t>Stunden</t>
  </si>
  <si>
    <t>Dauer   [Std.]</t>
  </si>
  <si>
    <t>Dauer [Std.]</t>
  </si>
  <si>
    <t>Christian Gerow/EGSZ</t>
  </si>
  <si>
    <t>Ben Wang/Wang Industries</t>
  </si>
  <si>
    <t>Frankfurt-Hamburg</t>
  </si>
  <si>
    <t>Frankfurt-Düsseldorf-Frankfurt</t>
  </si>
  <si>
    <t>Hamburg-Frankfurt</t>
  </si>
  <si>
    <t>Hamburg</t>
  </si>
  <si>
    <t xml:space="preserve">     Fahrtkosten    (Kilometerpauschale)</t>
  </si>
  <si>
    <t>volle km</t>
  </si>
  <si>
    <t>F</t>
  </si>
  <si>
    <t>M</t>
  </si>
  <si>
    <t>A</t>
  </si>
  <si>
    <t>Bewirtungs-kosten                   lt. Beleg</t>
  </si>
  <si>
    <t xml:space="preserve"> Sonstige Reisekosten (Tickets, u.a.)          lt. Beleg</t>
  </si>
  <si>
    <t>Übernachtungs-kosten</t>
  </si>
  <si>
    <t>Bewirtungs-kosten</t>
  </si>
  <si>
    <t>Sonstige Reisekosten</t>
  </si>
  <si>
    <t>Summe Reisekosten</t>
  </si>
  <si>
    <t>Hotelkosten (einschließlich Frühstück)         lt. Beleg</t>
  </si>
  <si>
    <t>Mahlzeiten- gestellung           (z.B. Frühstück in Hotel)</t>
  </si>
  <si>
    <t>Reiseroute                                                           (Abfahrtsort - ggfs. Zwischenstationen- Zielort)</t>
  </si>
  <si>
    <t>Düsseldorf-Köln-Düsseldorf</t>
  </si>
  <si>
    <t>Nachtdienst Eilig GmbH</t>
  </si>
  <si>
    <t xml:space="preserve">Personal-Nr./个人号码:  </t>
  </si>
  <si>
    <t>Nachname/姓:</t>
  </si>
  <si>
    <t xml:space="preserve">Vorname/名: </t>
  </si>
  <si>
    <t>出差时间</t>
  </si>
  <si>
    <t>编号</t>
  </si>
  <si>
    <t>日期</t>
  </si>
  <si>
    <t>从几点</t>
  </si>
  <si>
    <t>到几点</t>
  </si>
  <si>
    <t>地点</t>
  </si>
  <si>
    <t>(出发地点-目的地)</t>
  </si>
  <si>
    <t>私家车</t>
  </si>
  <si>
    <t>行驶公里数</t>
  </si>
  <si>
    <t>过夜</t>
  </si>
  <si>
    <t>账单显示的</t>
  </si>
  <si>
    <t>过夜费用</t>
  </si>
  <si>
    <t>餐饮费</t>
  </si>
  <si>
    <t>欧元</t>
  </si>
  <si>
    <t>的其他费用</t>
  </si>
  <si>
    <t>Monat/Jahr/月/年</t>
  </si>
  <si>
    <t>Name/姓名</t>
  </si>
  <si>
    <t>出差编号</t>
  </si>
  <si>
    <t>出差日期</t>
  </si>
  <si>
    <t>出差线路或逗留地</t>
  </si>
  <si>
    <t>行车费用</t>
  </si>
  <si>
    <t>出差补贴</t>
  </si>
  <si>
    <t>其他</t>
  </si>
  <si>
    <t>总额</t>
  </si>
  <si>
    <t>谈话对象</t>
  </si>
  <si>
    <t>http://www.egsz.cn</t>
  </si>
  <si>
    <t>旅馆费</t>
  </si>
  <si>
    <t>（包括早餐）</t>
  </si>
  <si>
    <t>附注/ 员工提交申请</t>
  </si>
  <si>
    <t>簿账批注</t>
  </si>
  <si>
    <t>审核/ 通过</t>
  </si>
  <si>
    <t>签字</t>
  </si>
  <si>
    <t>Contact:</t>
  </si>
  <si>
    <t>Herr Schmitt, LSt-AP, Finanzamt D-Mitte</t>
  </si>
  <si>
    <t>注: 出差的每天需分栏填写，这同样适用多天的出差。其中多天合在一起的费用需在一个编号里填写。在计算出差报销的页面上会自动算出每天差旅的实际补贴额。</t>
  </si>
  <si>
    <t>Li</t>
  </si>
  <si>
    <t>Jet</t>
  </si>
  <si>
    <t>客户或约谈人名字</t>
  </si>
  <si>
    <t>以及</t>
  </si>
  <si>
    <t>公司或机构</t>
  </si>
  <si>
    <t>Please visit our website:</t>
  </si>
  <si>
    <t>EGSZ Gerow Kuhlmann Schmitz Zeiss PartG mbB Audit Tax Legal, Düsseldorf, Germany</t>
  </si>
  <si>
    <t>REISEKOSTEN DEUTSCHLAND 2026</t>
  </si>
  <si>
    <t>2026年德国差旅费报销表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</si>
</sst>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h:mm"/>
    <numFmt numFmtId="165" formatCode="0\ 0\ 0\ 0\ 0\ 0\ 0\ 0"/>
    <numFmt numFmtId="166" formatCode="d"/>
    <numFmt numFmtId="167" formatCode="mmmm\ yy"/>
    <numFmt numFmtId="168" formatCode="0\ 0\ 0\ 0\ 0"/>
    <numFmt numFmtId="169" formatCode="dd/mm/yy"/>
  </numFmts>
  <fonts count="34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u/>
      <sz val="12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7.5"/>
      <color indexed="12"/>
      <name val="MS Sans Serif"/>
      <family val="2"/>
    </font>
    <font>
      <sz val="10"/>
      <color indexed="8"/>
      <name val="Arial"/>
      <family val="2"/>
    </font>
    <font>
      <u/>
      <sz val="9"/>
      <color indexed="12"/>
      <name val="MS Sans Serif"/>
      <family val="2"/>
    </font>
    <font>
      <sz val="10"/>
      <color indexed="81"/>
      <name val="Tahoma"/>
      <family val="2"/>
    </font>
    <font>
      <sz val="8"/>
      <color indexed="81"/>
      <name val="Tahoma"/>
      <family val="2"/>
    </font>
    <font>
      <b/>
      <sz val="16"/>
      <color indexed="8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SimSun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002060"/>
      <name val="Arial"/>
      <family val="2"/>
    </font>
    <font>
      <sz val="12"/>
      <color rgb="FF0070C0"/>
      <name val="Times New Roman"/>
      <family val="1"/>
    </font>
    <font>
      <u/>
      <sz val="9"/>
      <color indexed="12"/>
      <name val="Arial"/>
      <family val="2"/>
    </font>
    <font>
      <b/>
      <sz val="16"/>
      <color rgb="FF0070C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241">
    <xf numFmtId="0" fontId="0" fillId="0" borderId="0" xfId="0"/>
    <xf numFmtId="4" fontId="2" fillId="0" borderId="0" xfId="0" applyNumberFormat="1" applyFont="1"/>
    <xf numFmtId="4" fontId="6" fillId="0" borderId="0" xfId="0" applyNumberFormat="1" applyFont="1"/>
    <xf numFmtId="167" fontId="2" fillId="0" borderId="7" xfId="0" applyNumberFormat="1" applyFont="1" applyBorder="1" applyAlignment="1">
      <alignment horizontal="left"/>
    </xf>
    <xf numFmtId="4" fontId="0" fillId="0" borderId="0" xfId="0" applyNumberFormat="1"/>
    <xf numFmtId="40" fontId="2" fillId="0" borderId="0" xfId="1" applyFont="1" applyFill="1" applyProtection="1"/>
    <xf numFmtId="4" fontId="2" fillId="0" borderId="7" xfId="0" applyNumberFormat="1" applyFont="1" applyBorder="1"/>
    <xf numFmtId="4" fontId="2" fillId="0" borderId="8" xfId="0" applyNumberFormat="1" applyFont="1" applyBorder="1" applyAlignment="1">
      <alignment horizontal="center" wrapText="1"/>
    </xf>
    <xf numFmtId="4" fontId="2" fillId="0" borderId="9" xfId="0" applyNumberFormat="1" applyFont="1" applyBorder="1" applyAlignment="1">
      <alignment horizontal="centerContinuous" vertical="center" wrapText="1"/>
    </xf>
    <xf numFmtId="4" fontId="2" fillId="0" borderId="10" xfId="0" applyNumberFormat="1" applyFont="1" applyBorder="1" applyAlignment="1">
      <alignment horizontal="center" vertical="top"/>
    </xf>
    <xf numFmtId="4" fontId="2" fillId="0" borderId="10" xfId="0" applyNumberFormat="1" applyFont="1" applyBorder="1" applyAlignment="1">
      <alignment horizontal="center" wrapText="1"/>
    </xf>
    <xf numFmtId="4" fontId="2" fillId="0" borderId="11" xfId="0" applyNumberFormat="1" applyFont="1" applyBorder="1" applyAlignment="1">
      <alignment horizontal="left"/>
    </xf>
    <xf numFmtId="4" fontId="2" fillId="0" borderId="12" xfId="0" applyNumberFormat="1" applyFont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164" fontId="2" fillId="0" borderId="14" xfId="0" applyNumberFormat="1" applyFont="1" applyBorder="1" applyAlignment="1">
      <alignment horizontal="right"/>
    </xf>
    <xf numFmtId="164" fontId="2" fillId="0" borderId="15" xfId="0" applyNumberFormat="1" applyFont="1" applyBorder="1" applyAlignment="1">
      <alignment horizontal="right"/>
    </xf>
    <xf numFmtId="2" fontId="2" fillId="0" borderId="16" xfId="0" applyNumberFormat="1" applyFont="1" applyBorder="1" applyAlignment="1">
      <alignment horizontal="right"/>
    </xf>
    <xf numFmtId="3" fontId="2" fillId="0" borderId="17" xfId="0" applyNumberFormat="1" applyFont="1" applyBorder="1" applyAlignment="1">
      <alignment horizontal="right"/>
    </xf>
    <xf numFmtId="4" fontId="2" fillId="0" borderId="15" xfId="0" applyNumberFormat="1" applyFont="1" applyBorder="1" applyAlignment="1">
      <alignment horizontal="right" wrapText="1"/>
    </xf>
    <xf numFmtId="4" fontId="2" fillId="0" borderId="17" xfId="0" applyNumberFormat="1" applyFont="1" applyBorder="1" applyAlignment="1">
      <alignment horizontal="right" wrapText="1"/>
    </xf>
    <xf numFmtId="4" fontId="2" fillId="0" borderId="13" xfId="0" applyNumberFormat="1" applyFont="1" applyBorder="1" applyAlignment="1">
      <alignment horizontal="right" vertical="center"/>
    </xf>
    <xf numFmtId="4" fontId="2" fillId="0" borderId="18" xfId="0" applyNumberFormat="1" applyFont="1" applyBorder="1" applyAlignment="1">
      <alignment horizontal="right" vertical="center"/>
    </xf>
    <xf numFmtId="4" fontId="2" fillId="0" borderId="9" xfId="0" applyNumberFormat="1" applyFont="1" applyBorder="1" applyAlignment="1">
      <alignment horizontal="left" vertical="center" wrapText="1"/>
    </xf>
    <xf numFmtId="4" fontId="2" fillId="0" borderId="19" xfId="0" applyNumberFormat="1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center" wrapText="1"/>
    </xf>
    <xf numFmtId="4" fontId="4" fillId="0" borderId="20" xfId="0" applyNumberFormat="1" applyFont="1" applyBorder="1" applyAlignment="1">
      <alignment horizontal="center" wrapText="1"/>
    </xf>
    <xf numFmtId="4" fontId="4" fillId="0" borderId="21" xfId="0" applyNumberFormat="1" applyFont="1" applyBorder="1" applyAlignment="1">
      <alignment horizontal="center" wrapText="1"/>
    </xf>
    <xf numFmtId="4" fontId="2" fillId="0" borderId="22" xfId="0" applyNumberFormat="1" applyFont="1" applyBorder="1" applyAlignment="1">
      <alignment horizontal="centerContinuous" vertical="top"/>
    </xf>
    <xf numFmtId="4" fontId="2" fillId="0" borderId="23" xfId="0" applyNumberFormat="1" applyFont="1" applyBorder="1" applyAlignment="1">
      <alignment horizontal="centerContinuous" vertical="top" wrapText="1"/>
    </xf>
    <xf numFmtId="4" fontId="2" fillId="0" borderId="24" xfId="0" applyNumberFormat="1" applyFont="1" applyBorder="1" applyAlignment="1">
      <alignment horizontal="centerContinuous" vertical="top" wrapText="1"/>
    </xf>
    <xf numFmtId="4" fontId="2" fillId="0" borderId="23" xfId="0" applyNumberFormat="1" applyFont="1" applyBorder="1" applyAlignment="1">
      <alignment horizontal="centerContinuous" vertical="top"/>
    </xf>
    <xf numFmtId="4" fontId="2" fillId="0" borderId="24" xfId="0" applyNumberFormat="1" applyFont="1" applyBorder="1" applyAlignment="1">
      <alignment horizontal="centerContinuous" vertical="top"/>
    </xf>
    <xf numFmtId="4" fontId="2" fillId="0" borderId="25" xfId="0" applyNumberFormat="1" applyFont="1" applyBorder="1" applyAlignment="1">
      <alignment horizontal="center" wrapText="1"/>
    </xf>
    <xf numFmtId="4" fontId="2" fillId="0" borderId="28" xfId="0" applyNumberFormat="1" applyFont="1" applyBorder="1"/>
    <xf numFmtId="4" fontId="2" fillId="0" borderId="0" xfId="0" applyNumberFormat="1" applyFont="1" applyAlignment="1">
      <alignment horizontal="right"/>
    </xf>
    <xf numFmtId="4" fontId="2" fillId="0" borderId="29" xfId="0" applyNumberFormat="1" applyFont="1" applyBorder="1"/>
    <xf numFmtId="165" fontId="3" fillId="0" borderId="0" xfId="0" applyNumberFormat="1" applyFont="1" applyAlignment="1">
      <alignment horizontal="centerContinuous"/>
    </xf>
    <xf numFmtId="4" fontId="2" fillId="0" borderId="0" xfId="0" applyNumberFormat="1" applyFont="1" applyAlignment="1">
      <alignment horizontal="centerContinuous"/>
    </xf>
    <xf numFmtId="4" fontId="2" fillId="0" borderId="0" xfId="0" applyNumberFormat="1" applyFont="1" applyAlignment="1">
      <alignment vertical="top"/>
    </xf>
    <xf numFmtId="4" fontId="2" fillId="0" borderId="30" xfId="0" applyNumberFormat="1" applyFont="1" applyBorder="1" applyAlignment="1">
      <alignment horizontal="center" vertical="top"/>
    </xf>
    <xf numFmtId="4" fontId="2" fillId="0" borderId="31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3" fontId="2" fillId="0" borderId="32" xfId="0" applyNumberFormat="1" applyFont="1" applyBorder="1" applyAlignment="1">
      <alignment horizontal="center"/>
    </xf>
    <xf numFmtId="3" fontId="2" fillId="0" borderId="33" xfId="0" applyNumberFormat="1" applyFont="1" applyBorder="1" applyAlignment="1">
      <alignment horizontal="center"/>
    </xf>
    <xf numFmtId="3" fontId="2" fillId="0" borderId="34" xfId="0" applyNumberFormat="1" applyFont="1" applyBorder="1" applyAlignment="1">
      <alignment horizontal="center"/>
    </xf>
    <xf numFmtId="3" fontId="2" fillId="0" borderId="35" xfId="0" applyNumberFormat="1" applyFont="1" applyBorder="1" applyAlignment="1">
      <alignment horizontal="centerContinuous"/>
    </xf>
    <xf numFmtId="3" fontId="2" fillId="0" borderId="29" xfId="0" applyNumberFormat="1" applyFont="1" applyBorder="1" applyAlignment="1">
      <alignment horizontal="centerContinuous"/>
    </xf>
    <xf numFmtId="4" fontId="4" fillId="0" borderId="9" xfId="0" applyNumberFormat="1" applyFont="1" applyBorder="1" applyAlignment="1">
      <alignment wrapText="1"/>
    </xf>
    <xf numFmtId="4" fontId="2" fillId="0" borderId="36" xfId="0" applyNumberFormat="1" applyFont="1" applyBorder="1" applyAlignment="1">
      <alignment horizontal="center"/>
    </xf>
    <xf numFmtId="4" fontId="2" fillId="0" borderId="14" xfId="0" applyNumberFormat="1" applyFont="1" applyBorder="1" applyAlignment="1">
      <alignment horizontal="right" wrapText="1"/>
    </xf>
    <xf numFmtId="4" fontId="2" fillId="0" borderId="36" xfId="0" applyNumberFormat="1" applyFont="1" applyBorder="1" applyAlignment="1">
      <alignment horizontal="centerContinuous"/>
    </xf>
    <xf numFmtId="4" fontId="2" fillId="0" borderId="11" xfId="0" applyNumberFormat="1" applyFont="1" applyBorder="1" applyAlignment="1">
      <alignment horizontal="right"/>
    </xf>
    <xf numFmtId="4" fontId="2" fillId="0" borderId="24" xfId="0" applyNumberFormat="1" applyFont="1" applyBorder="1"/>
    <xf numFmtId="4" fontId="4" fillId="0" borderId="9" xfId="0" applyNumberFormat="1" applyFont="1" applyBorder="1" applyAlignment="1">
      <alignment horizontal="center" wrapText="1"/>
    </xf>
    <xf numFmtId="4" fontId="2" fillId="0" borderId="40" xfId="0" applyNumberFormat="1" applyFont="1" applyBorder="1" applyAlignment="1">
      <alignment horizontal="right" wrapText="1"/>
    </xf>
    <xf numFmtId="4" fontId="2" fillId="0" borderId="41" xfId="0" applyNumberFormat="1" applyFont="1" applyBorder="1" applyAlignment="1">
      <alignment horizontal="center" vertical="top" wrapText="1"/>
    </xf>
    <xf numFmtId="4" fontId="2" fillId="0" borderId="28" xfId="0" applyNumberFormat="1" applyFont="1" applyBorder="1" applyAlignment="1">
      <alignment horizontal="center" vertical="top"/>
    </xf>
    <xf numFmtId="166" fontId="2" fillId="0" borderId="42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4" fontId="11" fillId="0" borderId="45" xfId="0" applyNumberFormat="1" applyFont="1" applyBorder="1" applyAlignment="1">
      <alignment horizontal="center" wrapText="1"/>
    </xf>
    <xf numFmtId="4" fontId="11" fillId="0" borderId="44" xfId="0" applyNumberFormat="1" applyFont="1" applyBorder="1" applyAlignment="1">
      <alignment horizontal="center" wrapText="1"/>
    </xf>
    <xf numFmtId="4" fontId="11" fillId="0" borderId="10" xfId="0" applyNumberFormat="1" applyFont="1" applyBorder="1" applyAlignment="1">
      <alignment horizontal="center" wrapText="1"/>
    </xf>
    <xf numFmtId="4" fontId="11" fillId="0" borderId="31" xfId="0" applyNumberFormat="1" applyFont="1" applyBorder="1" applyAlignment="1">
      <alignment horizontal="center"/>
    </xf>
    <xf numFmtId="4" fontId="11" fillId="0" borderId="46" xfId="0" applyNumberFormat="1" applyFont="1" applyBorder="1" applyAlignment="1">
      <alignment horizontal="center"/>
    </xf>
    <xf numFmtId="4" fontId="11" fillId="0" borderId="0" xfId="0" applyNumberFormat="1" applyFont="1"/>
    <xf numFmtId="4" fontId="10" fillId="0" borderId="29" xfId="0" applyNumberFormat="1" applyFont="1" applyBorder="1"/>
    <xf numFmtId="4" fontId="2" fillId="0" borderId="47" xfId="0" applyNumberFormat="1" applyFont="1" applyBorder="1" applyAlignment="1">
      <alignment horizontal="center"/>
    </xf>
    <xf numFmtId="4" fontId="2" fillId="0" borderId="45" xfId="0" applyNumberFormat="1" applyFont="1" applyBorder="1" applyAlignment="1">
      <alignment horizontal="center"/>
    </xf>
    <xf numFmtId="4" fontId="2" fillId="0" borderId="21" xfId="0" applyNumberFormat="1" applyFont="1" applyBorder="1" applyAlignment="1">
      <alignment horizontal="center" wrapText="1"/>
    </xf>
    <xf numFmtId="4" fontId="2" fillId="0" borderId="31" xfId="0" applyNumberFormat="1" applyFont="1" applyBorder="1" applyAlignment="1">
      <alignment horizontal="center" wrapText="1"/>
    </xf>
    <xf numFmtId="4" fontId="2" fillId="0" borderId="0" xfId="0" applyNumberFormat="1" applyFont="1" applyAlignment="1">
      <alignment horizontal="center"/>
    </xf>
    <xf numFmtId="166" fontId="2" fillId="0" borderId="41" xfId="0" applyNumberFormat="1" applyFont="1" applyBorder="1" applyAlignment="1">
      <alignment horizontal="left"/>
    </xf>
    <xf numFmtId="4" fontId="14" fillId="0" borderId="0" xfId="0" applyNumberFormat="1" applyFont="1"/>
    <xf numFmtId="4" fontId="14" fillId="0" borderId="0" xfId="0" applyNumberFormat="1" applyFont="1" applyAlignment="1">
      <alignment horizontal="right"/>
    </xf>
    <xf numFmtId="4" fontId="12" fillId="0" borderId="18" xfId="0" applyNumberFormat="1" applyFont="1" applyBorder="1" applyAlignment="1">
      <alignment horizontal="left" vertical="center"/>
    </xf>
    <xf numFmtId="3" fontId="2" fillId="0" borderId="55" xfId="0" applyNumberFormat="1" applyFont="1" applyBorder="1" applyAlignment="1">
      <alignment horizontal="right" vertical="center"/>
    </xf>
    <xf numFmtId="4" fontId="2" fillId="0" borderId="8" xfId="0" applyNumberFormat="1" applyFont="1" applyBorder="1" applyAlignment="1">
      <alignment horizontal="center"/>
    </xf>
    <xf numFmtId="4" fontId="2" fillId="0" borderId="56" xfId="0" applyNumberFormat="1" applyFont="1" applyBorder="1" applyAlignment="1">
      <alignment horizontal="center"/>
    </xf>
    <xf numFmtId="4" fontId="2" fillId="0" borderId="51" xfId="0" applyNumberFormat="1" applyFont="1" applyBorder="1" applyAlignment="1">
      <alignment horizontal="center"/>
    </xf>
    <xf numFmtId="4" fontId="2" fillId="0" borderId="46" xfId="0" applyNumberFormat="1" applyFont="1" applyBorder="1" applyAlignment="1">
      <alignment horizontal="center"/>
    </xf>
    <xf numFmtId="4" fontId="5" fillId="0" borderId="0" xfId="0" applyNumberFormat="1" applyFont="1"/>
    <xf numFmtId="4" fontId="15" fillId="0" borderId="0" xfId="2" applyNumberFormat="1" applyFont="1" applyFill="1" applyAlignment="1" applyProtection="1"/>
    <xf numFmtId="1" fontId="3" fillId="0" borderId="24" xfId="0" applyNumberFormat="1" applyFont="1" applyBorder="1" applyAlignment="1">
      <alignment horizontal="left"/>
    </xf>
    <xf numFmtId="4" fontId="2" fillId="0" borderId="22" xfId="0" applyNumberFormat="1" applyFont="1" applyBorder="1" applyAlignment="1">
      <alignment horizontal="centerContinuous" vertical="top" wrapText="1"/>
    </xf>
    <xf numFmtId="4" fontId="2" fillId="0" borderId="50" xfId="0" applyNumberFormat="1" applyFont="1" applyBorder="1" applyAlignment="1">
      <alignment horizontal="center"/>
    </xf>
    <xf numFmtId="4" fontId="2" fillId="0" borderId="52" xfId="0" applyNumberFormat="1" applyFont="1" applyBorder="1" applyAlignment="1">
      <alignment horizontal="center" vertical="top" wrapText="1"/>
    </xf>
    <xf numFmtId="4" fontId="2" fillId="0" borderId="52" xfId="0" applyNumberFormat="1" applyFont="1" applyBorder="1" applyAlignment="1">
      <alignment horizontal="center"/>
    </xf>
    <xf numFmtId="0" fontId="0" fillId="0" borderId="6" xfId="0" applyBorder="1" applyAlignment="1">
      <alignment horizontal="centerContinuous"/>
    </xf>
    <xf numFmtId="4" fontId="2" fillId="0" borderId="58" xfId="0" applyNumberFormat="1" applyFont="1" applyBorder="1" applyAlignment="1">
      <alignment horizontal="centerContinuous" vertical="top" wrapText="1"/>
    </xf>
    <xf numFmtId="4" fontId="2" fillId="0" borderId="49" xfId="0" applyNumberFormat="1" applyFont="1" applyBorder="1" applyAlignment="1">
      <alignment horizontal="centerContinuous" vertical="center" wrapText="1"/>
    </xf>
    <xf numFmtId="4" fontId="2" fillId="0" borderId="59" xfId="0" applyNumberFormat="1" applyFont="1" applyBorder="1" applyAlignment="1">
      <alignment horizontal="center" vertical="top" wrapText="1"/>
    </xf>
    <xf numFmtId="4" fontId="2" fillId="0" borderId="60" xfId="0" applyNumberFormat="1" applyFont="1" applyBorder="1" applyAlignment="1">
      <alignment horizontal="center" wrapText="1"/>
    </xf>
    <xf numFmtId="4" fontId="2" fillId="0" borderId="58" xfId="0" applyNumberFormat="1" applyFont="1" applyBorder="1" applyAlignment="1">
      <alignment horizontal="center" vertical="top" wrapText="1"/>
    </xf>
    <xf numFmtId="0" fontId="0" fillId="0" borderId="45" xfId="0" applyBorder="1" applyAlignment="1">
      <alignment horizontal="centerContinuous"/>
    </xf>
    <xf numFmtId="4" fontId="2" fillId="0" borderId="46" xfId="0" applyNumberFormat="1" applyFont="1" applyBorder="1" applyAlignment="1">
      <alignment horizontal="center" vertical="top"/>
    </xf>
    <xf numFmtId="4" fontId="2" fillId="0" borderId="47" xfId="0" applyNumberFormat="1" applyFont="1" applyBorder="1" applyAlignment="1">
      <alignment horizontal="center" vertical="top"/>
    </xf>
    <xf numFmtId="4" fontId="2" fillId="0" borderId="54" xfId="0" applyNumberFormat="1" applyFont="1" applyBorder="1" applyAlignment="1">
      <alignment horizontal="center"/>
    </xf>
    <xf numFmtId="4" fontId="2" fillId="0" borderId="53" xfId="0" applyNumberFormat="1" applyFont="1" applyBorder="1" applyAlignment="1">
      <alignment horizontal="center"/>
    </xf>
    <xf numFmtId="4" fontId="11" fillId="0" borderId="47" xfId="0" applyNumberFormat="1" applyFont="1" applyBorder="1" applyAlignment="1">
      <alignment horizontal="center"/>
    </xf>
    <xf numFmtId="4" fontId="11" fillId="0" borderId="36" xfId="0" applyNumberFormat="1" applyFont="1" applyBorder="1" applyAlignment="1">
      <alignment horizontal="center"/>
    </xf>
    <xf numFmtId="4" fontId="11" fillId="0" borderId="17" xfId="0" applyNumberFormat="1" applyFont="1" applyBorder="1" applyAlignment="1">
      <alignment horizontal="center" vertical="top" wrapText="1"/>
    </xf>
    <xf numFmtId="4" fontId="11" fillId="0" borderId="22" xfId="0" applyNumberFormat="1" applyFont="1" applyBorder="1" applyAlignment="1">
      <alignment horizontal="center" vertical="top" wrapText="1"/>
    </xf>
    <xf numFmtId="4" fontId="11" fillId="0" borderId="24" xfId="0" applyNumberFormat="1" applyFont="1" applyBorder="1" applyAlignment="1">
      <alignment horizontal="center" vertical="top" wrapText="1"/>
    </xf>
    <xf numFmtId="4" fontId="11" fillId="0" borderId="28" xfId="0" applyNumberFormat="1" applyFont="1" applyBorder="1" applyAlignment="1">
      <alignment horizontal="center"/>
    </xf>
    <xf numFmtId="4" fontId="11" fillId="0" borderId="23" xfId="0" applyNumberFormat="1" applyFont="1" applyBorder="1" applyAlignment="1">
      <alignment horizontal="centerContinuous" vertical="top" wrapText="1"/>
    </xf>
    <xf numFmtId="4" fontId="11" fillId="0" borderId="23" xfId="0" applyNumberFormat="1" applyFont="1" applyBorder="1" applyAlignment="1">
      <alignment horizontal="center" vertical="top" wrapText="1"/>
    </xf>
    <xf numFmtId="4" fontId="11" fillId="0" borderId="41" xfId="0" applyNumberFormat="1" applyFont="1" applyBorder="1" applyAlignment="1">
      <alignment horizontal="center" vertical="top" wrapText="1"/>
    </xf>
    <xf numFmtId="3" fontId="2" fillId="0" borderId="32" xfId="0" applyNumberFormat="1" applyFont="1" applyBorder="1" applyAlignment="1" applyProtection="1">
      <alignment horizontal="center"/>
      <protection locked="0"/>
    </xf>
    <xf numFmtId="3" fontId="2" fillId="0" borderId="33" xfId="0" applyNumberFormat="1" applyFont="1" applyBorder="1" applyAlignment="1" applyProtection="1">
      <alignment horizontal="center"/>
      <protection locked="0"/>
    </xf>
    <xf numFmtId="3" fontId="2" fillId="0" borderId="34" xfId="0" applyNumberFormat="1" applyFont="1" applyBorder="1" applyAlignment="1" applyProtection="1">
      <alignment horizontal="center"/>
      <protection locked="0"/>
    </xf>
    <xf numFmtId="4" fontId="18" fillId="0" borderId="28" xfId="0" applyNumberFormat="1" applyFont="1" applyBorder="1"/>
    <xf numFmtId="4" fontId="14" fillId="0" borderId="41" xfId="0" applyNumberFormat="1" applyFont="1" applyBorder="1" applyAlignment="1">
      <alignment horizontal="center" vertical="top"/>
    </xf>
    <xf numFmtId="4" fontId="14" fillId="0" borderId="0" xfId="0" applyNumberFormat="1" applyFont="1" applyAlignment="1">
      <alignment horizontal="centerContinuous" vertical="top"/>
    </xf>
    <xf numFmtId="4" fontId="14" fillId="0" borderId="64" xfId="0" applyNumberFormat="1" applyFont="1" applyBorder="1" applyAlignment="1">
      <alignment horizontal="centerContinuous" vertical="top"/>
    </xf>
    <xf numFmtId="4" fontId="14" fillId="0" borderId="30" xfId="0" applyNumberFormat="1" applyFont="1" applyBorder="1" applyAlignment="1">
      <alignment horizontal="center" vertical="top"/>
    </xf>
    <xf numFmtId="4" fontId="14" fillId="0" borderId="65" xfId="0" applyNumberFormat="1" applyFont="1" applyBorder="1" applyAlignment="1">
      <alignment horizontal="centerContinuous" vertical="top"/>
    </xf>
    <xf numFmtId="4" fontId="14" fillId="0" borderId="31" xfId="0" applyNumberFormat="1" applyFont="1" applyBorder="1" applyAlignment="1">
      <alignment horizontal="center"/>
    </xf>
    <xf numFmtId="4" fontId="14" fillId="0" borderId="66" xfId="0" applyNumberFormat="1" applyFont="1" applyBorder="1" applyAlignment="1">
      <alignment horizontal="center"/>
    </xf>
    <xf numFmtId="4" fontId="14" fillId="0" borderId="3" xfId="0" applyNumberFormat="1" applyFont="1" applyBorder="1" applyAlignment="1">
      <alignment horizontal="center"/>
    </xf>
    <xf numFmtId="4" fontId="14" fillId="0" borderId="38" xfId="0" applyNumberFormat="1" applyFont="1" applyBorder="1" applyAlignment="1">
      <alignment horizontal="center"/>
    </xf>
    <xf numFmtId="4" fontId="14" fillId="0" borderId="64" xfId="0" applyNumberFormat="1" applyFont="1" applyBorder="1" applyAlignment="1">
      <alignment horizontal="center" vertical="top"/>
    </xf>
    <xf numFmtId="4" fontId="14" fillId="0" borderId="36" xfId="0" applyNumberFormat="1" applyFont="1" applyBorder="1" applyAlignment="1">
      <alignment horizontal="center"/>
    </xf>
    <xf numFmtId="4" fontId="14" fillId="0" borderId="41" xfId="0" applyNumberFormat="1" applyFont="1" applyBorder="1" applyAlignment="1">
      <alignment horizontal="center" vertical="top" wrapText="1"/>
    </xf>
    <xf numFmtId="4" fontId="14" fillId="0" borderId="30" xfId="0" applyNumberFormat="1" applyFont="1" applyBorder="1" applyAlignment="1">
      <alignment horizontal="center" vertical="top" wrapText="1"/>
    </xf>
    <xf numFmtId="4" fontId="14" fillId="0" borderId="23" xfId="0" applyNumberFormat="1" applyFont="1" applyBorder="1" applyAlignment="1">
      <alignment horizontal="centerContinuous" vertical="top" wrapText="1"/>
    </xf>
    <xf numFmtId="4" fontId="14" fillId="0" borderId="67" xfId="0" applyNumberFormat="1" applyFont="1" applyBorder="1" applyAlignment="1">
      <alignment horizontal="center" vertical="top" wrapText="1"/>
    </xf>
    <xf numFmtId="4" fontId="14" fillId="0" borderId="10" xfId="0" applyNumberFormat="1" applyFont="1" applyBorder="1" applyAlignment="1">
      <alignment horizontal="center"/>
    </xf>
    <xf numFmtId="3" fontId="11" fillId="0" borderId="7" xfId="0" applyNumberFormat="1" applyFont="1" applyBorder="1" applyAlignment="1">
      <alignment horizontal="center"/>
    </xf>
    <xf numFmtId="4" fontId="19" fillId="0" borderId="36" xfId="0" applyNumberFormat="1" applyFont="1" applyBorder="1" applyAlignment="1">
      <alignment horizontal="center"/>
    </xf>
    <xf numFmtId="4" fontId="19" fillId="0" borderId="10" xfId="0" applyNumberFormat="1" applyFont="1" applyBorder="1" applyAlignment="1">
      <alignment horizontal="center"/>
    </xf>
    <xf numFmtId="4" fontId="19" fillId="0" borderId="47" xfId="0" applyNumberFormat="1" applyFont="1" applyBorder="1" applyAlignment="1">
      <alignment horizontal="center"/>
    </xf>
    <xf numFmtId="4" fontId="20" fillId="0" borderId="41" xfId="0" applyNumberFormat="1" applyFont="1" applyBorder="1" applyAlignment="1">
      <alignment horizontal="center" vertical="top"/>
    </xf>
    <xf numFmtId="4" fontId="20" fillId="0" borderId="10" xfId="0" applyNumberFormat="1" applyFont="1" applyBorder="1" applyAlignment="1">
      <alignment horizontal="center"/>
    </xf>
    <xf numFmtId="4" fontId="20" fillId="0" borderId="30" xfId="0" applyNumberFormat="1" applyFont="1" applyBorder="1" applyAlignment="1">
      <alignment horizontal="center" vertical="top"/>
    </xf>
    <xf numFmtId="4" fontId="20" fillId="0" borderId="31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left"/>
    </xf>
    <xf numFmtId="4" fontId="21" fillId="0" borderId="0" xfId="0" applyNumberFormat="1" applyFont="1"/>
    <xf numFmtId="4" fontId="20" fillId="0" borderId="0" xfId="0" applyNumberFormat="1" applyFont="1"/>
    <xf numFmtId="4" fontId="20" fillId="0" borderId="23" xfId="0" applyNumberFormat="1" applyFont="1" applyBorder="1" applyAlignment="1">
      <alignment horizontal="center" vertical="top" wrapText="1"/>
    </xf>
    <xf numFmtId="4" fontId="20" fillId="0" borderId="24" xfId="0" applyNumberFormat="1" applyFont="1" applyBorder="1" applyAlignment="1">
      <alignment horizontal="center" vertical="top" wrapText="1"/>
    </xf>
    <xf numFmtId="4" fontId="20" fillId="0" borderId="23" xfId="0" applyNumberFormat="1" applyFont="1" applyBorder="1" applyAlignment="1">
      <alignment horizontal="centerContinuous" vertical="top" wrapText="1"/>
    </xf>
    <xf numFmtId="4" fontId="20" fillId="0" borderId="41" xfId="0" applyNumberFormat="1" applyFont="1" applyBorder="1" applyAlignment="1">
      <alignment horizontal="center" vertical="top" wrapText="1"/>
    </xf>
    <xf numFmtId="4" fontId="11" fillId="0" borderId="0" xfId="0" applyNumberFormat="1" applyFont="1" applyAlignment="1">
      <alignment horizontal="center"/>
    </xf>
    <xf numFmtId="4" fontId="20" fillId="0" borderId="70" xfId="0" applyNumberFormat="1" applyFont="1" applyBorder="1" applyAlignment="1">
      <alignment horizontal="center" vertical="top" wrapText="1"/>
    </xf>
    <xf numFmtId="4" fontId="20" fillId="0" borderId="68" xfId="0" applyNumberFormat="1" applyFont="1" applyBorder="1" applyAlignment="1">
      <alignment horizontal="center" vertical="top" wrapText="1"/>
    </xf>
    <xf numFmtId="4" fontId="13" fillId="0" borderId="0" xfId="2" applyNumberFormat="1" applyFill="1" applyAlignment="1" applyProtection="1"/>
    <xf numFmtId="4" fontId="22" fillId="0" borderId="0" xfId="0" applyNumberFormat="1" applyFont="1"/>
    <xf numFmtId="0" fontId="11" fillId="0" borderId="0" xfId="0" applyFont="1" applyAlignment="1">
      <alignment vertical="center"/>
    </xf>
    <xf numFmtId="4" fontId="12" fillId="0" borderId="0" xfId="0" applyNumberFormat="1" applyFont="1"/>
    <xf numFmtId="4" fontId="23" fillId="0" borderId="0" xfId="0" applyNumberFormat="1" applyFont="1"/>
    <xf numFmtId="4" fontId="11" fillId="0" borderId="19" xfId="0" applyNumberFormat="1" applyFont="1" applyBorder="1" applyProtection="1">
      <protection locked="0"/>
    </xf>
    <xf numFmtId="4" fontId="11" fillId="0" borderId="50" xfId="0" applyNumberFormat="1" applyFont="1" applyBorder="1" applyProtection="1">
      <protection locked="0"/>
    </xf>
    <xf numFmtId="4" fontId="11" fillId="0" borderId="19" xfId="0" applyNumberFormat="1" applyFont="1" applyBorder="1"/>
    <xf numFmtId="4" fontId="11" fillId="0" borderId="30" xfId="0" applyNumberFormat="1" applyFont="1" applyBorder="1" applyAlignment="1">
      <alignment horizontal="center" vertical="top" wrapText="1"/>
    </xf>
    <xf numFmtId="4" fontId="11" fillId="0" borderId="18" xfId="0" applyNumberFormat="1" applyFont="1" applyBorder="1" applyAlignment="1">
      <alignment horizontal="left" vertical="center"/>
    </xf>
    <xf numFmtId="4" fontId="2" fillId="0" borderId="65" xfId="0" applyNumberFormat="1" applyFont="1" applyBorder="1" applyAlignment="1">
      <alignment horizontal="center"/>
    </xf>
    <xf numFmtId="4" fontId="2" fillId="0" borderId="69" xfId="0" applyNumberFormat="1" applyFont="1" applyBorder="1" applyAlignment="1">
      <alignment horizontal="center"/>
    </xf>
    <xf numFmtId="4" fontId="2" fillId="0" borderId="64" xfId="0" applyNumberFormat="1" applyFont="1" applyBorder="1" applyAlignment="1">
      <alignment horizontal="center"/>
    </xf>
    <xf numFmtId="4" fontId="24" fillId="0" borderId="28" xfId="0" applyNumberFormat="1" applyFont="1" applyBorder="1"/>
    <xf numFmtId="0" fontId="25" fillId="0" borderId="28" xfId="0" applyFont="1" applyBorder="1"/>
    <xf numFmtId="4" fontId="25" fillId="0" borderId="28" xfId="0" applyNumberFormat="1" applyFont="1" applyBorder="1"/>
    <xf numFmtId="0" fontId="26" fillId="0" borderId="0" xfId="0" applyFont="1" applyAlignment="1">
      <alignment vertical="center"/>
    </xf>
    <xf numFmtId="4" fontId="29" fillId="0" borderId="1" xfId="0" applyNumberFormat="1" applyFont="1" applyBorder="1" applyProtection="1">
      <protection locked="0"/>
    </xf>
    <xf numFmtId="168" fontId="29" fillId="0" borderId="7" xfId="0" applyNumberFormat="1" applyFont="1" applyBorder="1" applyAlignment="1" applyProtection="1">
      <alignment horizontal="center"/>
      <protection locked="0"/>
    </xf>
    <xf numFmtId="0" fontId="30" fillId="0" borderId="0" xfId="0" applyFont="1" applyProtection="1">
      <protection locked="0"/>
    </xf>
    <xf numFmtId="4" fontId="30" fillId="0" borderId="0" xfId="0" applyNumberFormat="1" applyFont="1" applyProtection="1">
      <protection locked="0"/>
    </xf>
    <xf numFmtId="169" fontId="29" fillId="0" borderId="43" xfId="0" applyNumberFormat="1" applyFont="1" applyBorder="1" applyAlignment="1" applyProtection="1">
      <alignment horizontal="center"/>
      <protection locked="0"/>
    </xf>
    <xf numFmtId="1" fontId="29" fillId="0" borderId="2" xfId="0" applyNumberFormat="1" applyFont="1" applyBorder="1" applyAlignment="1" applyProtection="1">
      <alignment horizontal="center"/>
      <protection locked="0"/>
    </xf>
    <xf numFmtId="20" fontId="29" fillId="0" borderId="3" xfId="0" applyNumberFormat="1" applyFont="1" applyBorder="1" applyAlignment="1" applyProtection="1">
      <alignment horizontal="center"/>
      <protection locked="0"/>
    </xf>
    <xf numFmtId="20" fontId="29" fillId="0" borderId="4" xfId="0" applyNumberFormat="1" applyFont="1" applyBorder="1" applyAlignment="1" applyProtection="1">
      <alignment horizontal="center"/>
      <protection locked="0"/>
    </xf>
    <xf numFmtId="20" fontId="29" fillId="0" borderId="26" xfId="0" applyNumberFormat="1" applyFont="1" applyBorder="1" applyProtection="1">
      <protection locked="0"/>
    </xf>
    <xf numFmtId="4" fontId="29" fillId="0" borderId="38" xfId="0" applyNumberFormat="1" applyFont="1" applyBorder="1" applyProtection="1">
      <protection locked="0"/>
    </xf>
    <xf numFmtId="3" fontId="29" fillId="0" borderId="2" xfId="0" applyNumberFormat="1" applyFont="1" applyBorder="1" applyProtection="1">
      <protection locked="0"/>
    </xf>
    <xf numFmtId="3" fontId="29" fillId="0" borderId="4" xfId="0" applyNumberFormat="1" applyFont="1" applyBorder="1" applyAlignment="1" applyProtection="1">
      <alignment horizontal="center"/>
      <protection locked="0"/>
    </xf>
    <xf numFmtId="4" fontId="29" fillId="0" borderId="2" xfId="0" applyNumberFormat="1" applyFont="1" applyBorder="1" applyProtection="1">
      <protection locked="0"/>
    </xf>
    <xf numFmtId="3" fontId="29" fillId="0" borderId="63" xfId="0" applyNumberFormat="1" applyFont="1" applyBorder="1" applyAlignment="1" applyProtection="1">
      <alignment horizontal="center"/>
      <protection locked="0"/>
    </xf>
    <xf numFmtId="3" fontId="29" fillId="0" borderId="60" xfId="0" applyNumberFormat="1" applyFont="1" applyBorder="1" applyAlignment="1" applyProtection="1">
      <alignment horizontal="center"/>
      <protection locked="0"/>
    </xf>
    <xf numFmtId="3" fontId="29" fillId="0" borderId="49" xfId="0" applyNumberFormat="1" applyFont="1" applyBorder="1" applyAlignment="1" applyProtection="1">
      <alignment horizontal="center"/>
      <protection locked="0"/>
    </xf>
    <xf numFmtId="4" fontId="29" fillId="0" borderId="57" xfId="0" applyNumberFormat="1" applyFont="1" applyBorder="1" applyProtection="1">
      <protection locked="0"/>
    </xf>
    <xf numFmtId="4" fontId="29" fillId="0" borderId="11" xfId="0" applyNumberFormat="1" applyFont="1" applyBorder="1" applyAlignment="1" applyProtection="1">
      <alignment horizontal="right"/>
      <protection locked="0"/>
    </xf>
    <xf numFmtId="3" fontId="29" fillId="0" borderId="48" xfId="0" applyNumberFormat="1" applyFont="1" applyBorder="1" applyAlignment="1" applyProtection="1">
      <alignment horizontal="center"/>
      <protection locked="0"/>
    </xf>
    <xf numFmtId="3" fontId="29" fillId="0" borderId="3" xfId="0" applyNumberFormat="1" applyFont="1" applyBorder="1" applyAlignment="1" applyProtection="1">
      <alignment horizontal="center"/>
      <protection locked="0"/>
    </xf>
    <xf numFmtId="4" fontId="29" fillId="0" borderId="38" xfId="0" applyNumberFormat="1" applyFont="1" applyBorder="1" applyAlignment="1" applyProtection="1">
      <alignment horizontal="right"/>
      <protection locked="0"/>
    </xf>
    <xf numFmtId="4" fontId="29" fillId="0" borderId="49" xfId="0" applyNumberFormat="1" applyFont="1" applyBorder="1" applyAlignment="1" applyProtection="1">
      <alignment horizontal="right"/>
      <protection locked="0"/>
    </xf>
    <xf numFmtId="4" fontId="29" fillId="0" borderId="4" xfId="0" applyNumberFormat="1" applyFont="1" applyBorder="1" applyAlignment="1" applyProtection="1">
      <alignment horizontal="right"/>
      <protection locked="0"/>
    </xf>
    <xf numFmtId="20" fontId="29" fillId="0" borderId="2" xfId="0" applyNumberFormat="1" applyFont="1" applyBorder="1" applyProtection="1">
      <protection locked="0"/>
    </xf>
    <xf numFmtId="20" fontId="29" fillId="0" borderId="50" xfId="0" applyNumberFormat="1" applyFont="1" applyBorder="1" applyProtection="1">
      <protection locked="0"/>
    </xf>
    <xf numFmtId="4" fontId="29" fillId="0" borderId="51" xfId="0" applyNumberFormat="1" applyFont="1" applyBorder="1" applyProtection="1">
      <protection locked="0"/>
    </xf>
    <xf numFmtId="20" fontId="29" fillId="0" borderId="52" xfId="0" applyNumberFormat="1" applyFont="1" applyBorder="1" applyProtection="1">
      <protection locked="0"/>
    </xf>
    <xf numFmtId="3" fontId="29" fillId="0" borderId="53" xfId="0" applyNumberFormat="1" applyFont="1" applyBorder="1" applyAlignment="1" applyProtection="1">
      <alignment horizontal="center"/>
      <protection locked="0"/>
    </xf>
    <xf numFmtId="4" fontId="29" fillId="0" borderId="52" xfId="0" applyNumberFormat="1" applyFont="1" applyBorder="1" applyProtection="1">
      <protection locked="0"/>
    </xf>
    <xf numFmtId="4" fontId="29" fillId="0" borderId="51" xfId="0" applyNumberFormat="1" applyFont="1" applyBorder="1" applyAlignment="1" applyProtection="1">
      <alignment horizontal="right"/>
      <protection locked="0"/>
    </xf>
    <xf numFmtId="4" fontId="29" fillId="0" borderId="53" xfId="0" applyNumberFormat="1" applyFont="1" applyBorder="1" applyAlignment="1" applyProtection="1">
      <alignment horizontal="right"/>
      <protection locked="0"/>
    </xf>
    <xf numFmtId="1" fontId="29" fillId="0" borderId="5" xfId="0" applyNumberFormat="1" applyFont="1" applyBorder="1" applyAlignment="1" applyProtection="1">
      <alignment horizontal="center"/>
      <protection locked="0"/>
    </xf>
    <xf numFmtId="169" fontId="29" fillId="0" borderId="44" xfId="0" applyNumberFormat="1" applyFont="1" applyBorder="1" applyAlignment="1" applyProtection="1">
      <alignment horizontal="center"/>
      <protection locked="0"/>
    </xf>
    <xf numFmtId="20" fontId="29" fillId="0" borderId="37" xfId="0" applyNumberFormat="1" applyFont="1" applyBorder="1" applyAlignment="1" applyProtection="1">
      <alignment horizontal="center"/>
      <protection locked="0"/>
    </xf>
    <xf numFmtId="20" fontId="29" fillId="0" borderId="6" xfId="0" applyNumberFormat="1" applyFont="1" applyBorder="1" applyAlignment="1" applyProtection="1">
      <alignment horizontal="center"/>
      <protection locked="0"/>
    </xf>
    <xf numFmtId="20" fontId="29" fillId="0" borderId="27" xfId="0" applyNumberFormat="1" applyFont="1" applyBorder="1" applyProtection="1">
      <protection locked="0"/>
    </xf>
    <xf numFmtId="4" fontId="29" fillId="0" borderId="39" xfId="0" applyNumberFormat="1" applyFont="1" applyBorder="1" applyProtection="1">
      <protection locked="0"/>
    </xf>
    <xf numFmtId="20" fontId="29" fillId="0" borderId="5" xfId="0" applyNumberFormat="1" applyFont="1" applyBorder="1" applyProtection="1">
      <protection locked="0"/>
    </xf>
    <xf numFmtId="3" fontId="29" fillId="0" borderId="6" xfId="0" applyNumberFormat="1" applyFont="1" applyBorder="1" applyAlignment="1" applyProtection="1">
      <alignment horizontal="center"/>
      <protection locked="0"/>
    </xf>
    <xf numFmtId="4" fontId="29" fillId="0" borderId="5" xfId="0" applyNumberFormat="1" applyFont="1" applyBorder="1" applyProtection="1">
      <protection locked="0"/>
    </xf>
    <xf numFmtId="3" fontId="29" fillId="0" borderId="37" xfId="0" applyNumberFormat="1" applyFont="1" applyBorder="1" applyAlignment="1" applyProtection="1">
      <alignment horizontal="center"/>
      <protection locked="0"/>
    </xf>
    <xf numFmtId="3" fontId="29" fillId="0" borderId="61" xfId="0" applyNumberFormat="1" applyFont="1" applyBorder="1" applyAlignment="1" applyProtection="1">
      <alignment horizontal="center"/>
      <protection locked="0"/>
    </xf>
    <xf numFmtId="4" fontId="29" fillId="0" borderId="39" xfId="0" applyNumberFormat="1" applyFont="1" applyBorder="1" applyAlignment="1" applyProtection="1">
      <alignment horizontal="right"/>
      <protection locked="0"/>
    </xf>
    <xf numFmtId="4" fontId="29" fillId="0" borderId="6" xfId="0" applyNumberFormat="1" applyFont="1" applyBorder="1" applyAlignment="1" applyProtection="1">
      <alignment horizontal="right"/>
      <protection locked="0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" fontId="30" fillId="0" borderId="0" xfId="0" applyNumberFormat="1" applyFont="1"/>
    <xf numFmtId="2" fontId="8" fillId="0" borderId="0" xfId="0" applyNumberFormat="1" applyFont="1"/>
    <xf numFmtId="4" fontId="2" fillId="0" borderId="23" xfId="0" applyNumberFormat="1" applyFont="1" applyBorder="1" applyAlignment="1">
      <alignment horizontal="center" vertical="top" wrapText="1"/>
    </xf>
    <xf numFmtId="4" fontId="2" fillId="0" borderId="9" xfId="0" applyNumberFormat="1" applyFont="1" applyBorder="1" applyAlignment="1">
      <alignment horizontal="center" vertical="center"/>
    </xf>
    <xf numFmtId="4" fontId="2" fillId="0" borderId="17" xfId="0" applyNumberFormat="1" applyFont="1" applyBorder="1" applyAlignment="1">
      <alignment horizontal="right"/>
    </xf>
    <xf numFmtId="4" fontId="3" fillId="0" borderId="18" xfId="0" applyNumberFormat="1" applyFont="1" applyBorder="1" applyAlignment="1">
      <alignment horizontal="right" vertical="center"/>
    </xf>
    <xf numFmtId="4" fontId="31" fillId="0" borderId="0" xfId="2" applyNumberFormat="1" applyFont="1" applyFill="1" applyAlignment="1" applyProtection="1"/>
    <xf numFmtId="4" fontId="32" fillId="0" borderId="0" xfId="0" applyNumberFormat="1" applyFont="1" applyProtection="1">
      <protection locked="0"/>
    </xf>
    <xf numFmtId="4" fontId="33" fillId="0" borderId="0" xfId="0" applyNumberFormat="1" applyFont="1"/>
    <xf numFmtId="4" fontId="18" fillId="0" borderId="28" xfId="0" applyNumberFormat="1" applyFont="1" applyBorder="1" applyAlignment="1">
      <alignment horizontal="right"/>
    </xf>
    <xf numFmtId="4" fontId="21" fillId="0" borderId="0" xfId="0" applyNumberFormat="1" applyFont="1" applyBorder="1" applyAlignment="1">
      <alignment horizontal="right"/>
    </xf>
    <xf numFmtId="4" fontId="14" fillId="0" borderId="46" xfId="0" applyNumberFormat="1" applyFont="1" applyBorder="1" applyAlignment="1">
      <alignment horizontal="center"/>
    </xf>
    <xf numFmtId="4" fontId="14" fillId="0" borderId="36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center" vertical="top" wrapText="1"/>
    </xf>
    <xf numFmtId="4" fontId="2" fillId="0" borderId="51" xfId="0" applyNumberFormat="1" applyFont="1" applyBorder="1" applyAlignment="1">
      <alignment horizontal="center" vertical="top" wrapText="1"/>
    </xf>
    <xf numFmtId="4" fontId="2" fillId="0" borderId="23" xfId="0" applyNumberFormat="1" applyFont="1" applyBorder="1" applyAlignment="1">
      <alignment horizontal="center" vertical="top" wrapText="1"/>
    </xf>
    <xf numFmtId="4" fontId="2" fillId="0" borderId="22" xfId="0" applyNumberFormat="1" applyFont="1" applyBorder="1" applyAlignment="1">
      <alignment horizontal="center" vertical="top" wrapText="1"/>
    </xf>
    <xf numFmtId="4" fontId="11" fillId="0" borderId="40" xfId="0" applyNumberFormat="1" applyFont="1" applyBorder="1" applyAlignment="1">
      <alignment horizontal="center" vertical="top" wrapText="1"/>
    </xf>
    <xf numFmtId="4" fontId="2" fillId="0" borderId="62" xfId="0" applyNumberFormat="1" applyFont="1" applyBorder="1" applyAlignment="1">
      <alignment horizontal="center" vertical="top" wrapText="1"/>
    </xf>
    <xf numFmtId="4" fontId="14" fillId="0" borderId="23" xfId="0" applyNumberFormat="1" applyFont="1" applyBorder="1" applyAlignment="1">
      <alignment horizontal="center" vertical="top"/>
    </xf>
    <xf numFmtId="4" fontId="14" fillId="0" borderId="24" xfId="0" applyNumberFormat="1" applyFont="1" applyBorder="1" applyAlignment="1">
      <alignment horizontal="center" vertical="top"/>
    </xf>
    <xf numFmtId="4" fontId="14" fillId="0" borderId="22" xfId="0" applyNumberFormat="1" applyFont="1" applyBorder="1" applyAlignment="1">
      <alignment horizontal="center" vertical="top"/>
    </xf>
    <xf numFmtId="4" fontId="14" fillId="0" borderId="65" xfId="0" applyNumberFormat="1" applyFont="1" applyBorder="1" applyAlignment="1">
      <alignment horizontal="center" vertical="top"/>
    </xf>
    <xf numFmtId="4" fontId="14" fillId="0" borderId="64" xfId="0" applyNumberFormat="1" applyFont="1" applyBorder="1" applyAlignment="1">
      <alignment horizontal="center" vertical="top"/>
    </xf>
    <xf numFmtId="4" fontId="20" fillId="0" borderId="23" xfId="0" applyNumberFormat="1" applyFont="1" applyBorder="1" applyAlignment="1">
      <alignment horizontal="center" vertical="top"/>
    </xf>
    <xf numFmtId="4" fontId="20" fillId="0" borderId="24" xfId="0" applyNumberFormat="1" applyFont="1" applyBorder="1" applyAlignment="1">
      <alignment horizontal="center" vertical="top"/>
    </xf>
    <xf numFmtId="4" fontId="20" fillId="0" borderId="22" xfId="0" applyNumberFormat="1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center" vertical="top"/>
    </xf>
    <xf numFmtId="4" fontId="2" fillId="0" borderId="35" xfId="0" applyNumberFormat="1" applyFont="1" applyBorder="1" applyAlignment="1">
      <alignment horizontal="center" vertical="top"/>
    </xf>
    <xf numFmtId="4" fontId="2" fillId="0" borderId="29" xfId="0" applyNumberFormat="1" applyFont="1" applyBorder="1" applyAlignment="1">
      <alignment horizontal="center" vertical="top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egsz.cn/" TargetMode="External"/><Relationship Id="rId1" Type="http://schemas.openxmlformats.org/officeDocument/2006/relationships/hyperlink" Target="mailto:B.C.Gerow@egsz.de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egsz.cn/" TargetMode="External"/><Relationship Id="rId1" Type="http://schemas.openxmlformats.org/officeDocument/2006/relationships/hyperlink" Target="mailto:B.C.Gerow@egsz.d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egsz.de/" TargetMode="External"/><Relationship Id="rId1" Type="http://schemas.openxmlformats.org/officeDocument/2006/relationships/hyperlink" Target="mailto:B.C.Gerow@egsz.d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7"/>
  <sheetViews>
    <sheetView showGridLines="0" tabSelected="1" zoomScale="125" workbookViewId="0">
      <pane ySplit="14" topLeftCell="A15" activePane="bottomLeft" state="frozen"/>
      <selection pane="bottomLeft" activeCell="O2" sqref="O2"/>
    </sheetView>
  </sheetViews>
  <sheetFormatPr baseColWidth="10" defaultColWidth="15.7109375" defaultRowHeight="12.75" x14ac:dyDescent="0.2"/>
  <cols>
    <col min="1" max="1" width="5.7109375" style="1" customWidth="1"/>
    <col min="2" max="2" width="9.7109375" style="1" customWidth="1"/>
    <col min="3" max="4" width="7.7109375" style="1" customWidth="1"/>
    <col min="5" max="5" width="33.42578125" style="1" customWidth="1"/>
    <col min="6" max="6" width="14.7109375" style="1" customWidth="1"/>
    <col min="7" max="7" width="40" style="1" customWidth="1"/>
    <col min="8" max="8" width="11.7109375" style="1" customWidth="1"/>
    <col min="9" max="9" width="15.85546875" style="1" customWidth="1"/>
    <col min="10" max="10" width="14.7109375" style="1" customWidth="1"/>
    <col min="11" max="13" width="4.7109375" style="1" customWidth="1"/>
    <col min="14" max="15" width="12.7109375" style="1" customWidth="1"/>
    <col min="16" max="16" width="20.7109375" style="1" customWidth="1"/>
    <col min="17" max="17" width="27.42578125" style="1" customWidth="1"/>
    <col min="18" max="18" width="16.28515625" style="1" customWidth="1"/>
    <col min="19" max="16384" width="15.7109375" style="1"/>
  </cols>
  <sheetData>
    <row r="1" spans="1:18" ht="20.100000000000001" customHeight="1" x14ac:dyDescent="0.3">
      <c r="A1" s="159" t="str">
        <f>'EGSZ Intern Abrechnung'!A1</f>
        <v>REISEKOSTEN DEUTSCHLAND 2026</v>
      </c>
      <c r="B1" s="160"/>
      <c r="C1" s="159"/>
      <c r="D1" s="161"/>
      <c r="E1" s="161"/>
      <c r="F1" s="161"/>
      <c r="G1" s="111"/>
      <c r="H1" s="34"/>
      <c r="I1" s="34"/>
      <c r="J1" s="34"/>
      <c r="K1" s="34"/>
      <c r="L1" s="34"/>
      <c r="M1" s="34"/>
      <c r="N1" s="34"/>
      <c r="O1" s="220" t="s">
        <v>112</v>
      </c>
      <c r="P1" s="34"/>
      <c r="Q1" s="34"/>
      <c r="R1" s="34"/>
    </row>
    <row r="2" spans="1:18" ht="5.0999999999999996" customHeight="1" x14ac:dyDescent="0.2"/>
    <row r="3" spans="1:18" ht="3" customHeight="1" x14ac:dyDescent="0.2">
      <c r="K3" s="74"/>
      <c r="L3" s="74"/>
    </row>
    <row r="4" spans="1:18" ht="13.7" customHeight="1" x14ac:dyDescent="0.2">
      <c r="B4" s="74" t="s">
        <v>67</v>
      </c>
      <c r="C4" s="163" t="s">
        <v>104</v>
      </c>
      <c r="D4" s="66"/>
      <c r="E4" s="74" t="s">
        <v>66</v>
      </c>
      <c r="F4" s="164">
        <v>1</v>
      </c>
      <c r="H4" s="37"/>
      <c r="N4" s="74"/>
    </row>
    <row r="5" spans="1:18" ht="3" customHeight="1" x14ac:dyDescent="0.2">
      <c r="K5" s="74"/>
      <c r="L5" s="74"/>
    </row>
    <row r="6" spans="1:18" ht="13.7" customHeight="1" x14ac:dyDescent="0.2">
      <c r="B6" s="74" t="s">
        <v>68</v>
      </c>
      <c r="C6" s="163" t="s">
        <v>105</v>
      </c>
      <c r="D6" s="36"/>
      <c r="F6" s="35"/>
      <c r="G6" s="37"/>
      <c r="H6" s="37"/>
    </row>
    <row r="7" spans="1:18" x14ac:dyDescent="0.2">
      <c r="K7" s="73"/>
      <c r="L7" s="73"/>
      <c r="M7" s="73"/>
    </row>
    <row r="8" spans="1:18" s="39" customFormat="1" ht="51.95" customHeight="1" x14ac:dyDescent="0.2">
      <c r="A8" s="56" t="s">
        <v>30</v>
      </c>
      <c r="B8" s="31" t="s">
        <v>0</v>
      </c>
      <c r="C8" s="32"/>
      <c r="D8" s="28"/>
      <c r="E8" s="226" t="s">
        <v>35</v>
      </c>
      <c r="F8" s="227"/>
      <c r="G8" s="107" t="s">
        <v>63</v>
      </c>
      <c r="H8" s="56" t="s">
        <v>40</v>
      </c>
      <c r="I8" s="84" t="s">
        <v>39</v>
      </c>
      <c r="J8" s="103" t="s">
        <v>61</v>
      </c>
      <c r="K8" s="228" t="s">
        <v>62</v>
      </c>
      <c r="L8" s="229"/>
      <c r="M8" s="229"/>
      <c r="N8" s="101" t="s">
        <v>55</v>
      </c>
      <c r="O8" s="102" t="s">
        <v>56</v>
      </c>
    </row>
    <row r="9" spans="1:18" s="39" customFormat="1" ht="26.25" customHeight="1" x14ac:dyDescent="0.2">
      <c r="A9" s="40"/>
      <c r="B9" s="77" t="s">
        <v>1</v>
      </c>
      <c r="C9" s="78" t="s">
        <v>2</v>
      </c>
      <c r="D9" s="79" t="s">
        <v>3</v>
      </c>
      <c r="E9" s="224"/>
      <c r="F9" s="225"/>
      <c r="G9" s="87"/>
      <c r="H9" s="85" t="s">
        <v>51</v>
      </c>
      <c r="I9" s="86"/>
      <c r="J9" s="87" t="s">
        <v>21</v>
      </c>
      <c r="K9" s="97" t="s">
        <v>52</v>
      </c>
      <c r="L9" s="78" t="s">
        <v>53</v>
      </c>
      <c r="M9" s="98" t="s">
        <v>54</v>
      </c>
      <c r="N9" s="87" t="s">
        <v>21</v>
      </c>
      <c r="O9" s="79" t="s">
        <v>21</v>
      </c>
    </row>
    <row r="10" spans="1:18" ht="12.95" customHeight="1" x14ac:dyDescent="0.2">
      <c r="A10" s="41"/>
      <c r="B10" s="80"/>
      <c r="C10" s="67"/>
      <c r="D10" s="49"/>
      <c r="E10" s="38"/>
      <c r="F10" s="51"/>
      <c r="G10" s="49"/>
      <c r="H10" s="41"/>
      <c r="I10" s="68"/>
      <c r="J10" s="41"/>
      <c r="K10" s="104" t="s">
        <v>31</v>
      </c>
      <c r="L10" s="99" t="s">
        <v>31</v>
      </c>
      <c r="M10" s="100" t="s">
        <v>31</v>
      </c>
      <c r="N10" s="41"/>
      <c r="O10" s="49"/>
    </row>
    <row r="11" spans="1:18" ht="12.95" customHeight="1" x14ac:dyDescent="0.2">
      <c r="A11" s="112"/>
      <c r="B11" s="230" t="s">
        <v>69</v>
      </c>
      <c r="C11" s="231"/>
      <c r="D11" s="232"/>
      <c r="E11" s="230" t="s">
        <v>106</v>
      </c>
      <c r="F11" s="232"/>
      <c r="G11" s="112" t="s">
        <v>74</v>
      </c>
      <c r="H11" s="123" t="s">
        <v>76</v>
      </c>
      <c r="I11" s="125" t="s">
        <v>78</v>
      </c>
      <c r="J11" s="107" t="s">
        <v>79</v>
      </c>
      <c r="K11" s="97" t="s">
        <v>52</v>
      </c>
      <c r="L11" s="78" t="s">
        <v>53</v>
      </c>
      <c r="M11" s="98" t="s">
        <v>54</v>
      </c>
      <c r="N11" s="132" t="s">
        <v>79</v>
      </c>
      <c r="O11" s="132" t="s">
        <v>79</v>
      </c>
    </row>
    <row r="12" spans="1:18" ht="12.95" customHeight="1" x14ac:dyDescent="0.2">
      <c r="A12" s="115" t="s">
        <v>70</v>
      </c>
      <c r="B12" s="116"/>
      <c r="C12" s="113"/>
      <c r="D12" s="114"/>
      <c r="E12" s="233" t="s">
        <v>107</v>
      </c>
      <c r="F12" s="234"/>
      <c r="G12" s="121" t="s">
        <v>75</v>
      </c>
      <c r="H12" s="124"/>
      <c r="I12" s="126"/>
      <c r="J12" s="154" t="s">
        <v>95</v>
      </c>
      <c r="K12" s="156" t="s">
        <v>31</v>
      </c>
      <c r="L12" s="157" t="s">
        <v>31</v>
      </c>
      <c r="M12" s="158" t="s">
        <v>31</v>
      </c>
      <c r="N12" s="134" t="s">
        <v>81</v>
      </c>
      <c r="O12" s="134" t="s">
        <v>83</v>
      </c>
    </row>
    <row r="13" spans="1:18" ht="12.95" customHeight="1" x14ac:dyDescent="0.2">
      <c r="A13" s="117"/>
      <c r="B13" s="118" t="s">
        <v>71</v>
      </c>
      <c r="C13" s="119" t="s">
        <v>72</v>
      </c>
      <c r="D13" s="120" t="s">
        <v>73</v>
      </c>
      <c r="E13" s="222" t="s">
        <v>108</v>
      </c>
      <c r="F13" s="223"/>
      <c r="G13" s="122"/>
      <c r="H13" s="117" t="s">
        <v>77</v>
      </c>
      <c r="I13" s="127"/>
      <c r="J13" s="63" t="s">
        <v>96</v>
      </c>
      <c r="K13" s="130"/>
      <c r="L13" s="131"/>
      <c r="M13" s="129"/>
      <c r="N13" s="133" t="s">
        <v>82</v>
      </c>
      <c r="O13" s="135" t="s">
        <v>82</v>
      </c>
    </row>
    <row r="14" spans="1:18" x14ac:dyDescent="0.2">
      <c r="A14" s="42">
        <v>1</v>
      </c>
      <c r="B14" s="43">
        <f>A14+1</f>
        <v>2</v>
      </c>
      <c r="C14" s="44">
        <f>B14+1</f>
        <v>3</v>
      </c>
      <c r="D14" s="45">
        <f>C14+1</f>
        <v>4</v>
      </c>
      <c r="E14" s="46">
        <f>D14+1</f>
        <v>5</v>
      </c>
      <c r="F14" s="47"/>
      <c r="G14" s="45">
        <f>E14+1</f>
        <v>6</v>
      </c>
      <c r="H14" s="42">
        <f t="shared" ref="H14:O14" si="0">G14+1</f>
        <v>7</v>
      </c>
      <c r="I14" s="45">
        <f t="shared" si="0"/>
        <v>8</v>
      </c>
      <c r="J14" s="128">
        <f t="shared" si="0"/>
        <v>9</v>
      </c>
      <c r="K14" s="108">
        <v>11</v>
      </c>
      <c r="L14" s="109">
        <v>12</v>
      </c>
      <c r="M14" s="110">
        <v>13</v>
      </c>
      <c r="N14" s="45">
        <v>14</v>
      </c>
      <c r="O14" s="45">
        <f t="shared" si="0"/>
        <v>15</v>
      </c>
    </row>
    <row r="15" spans="1:18" ht="13.7" customHeight="1" x14ac:dyDescent="0.2">
      <c r="A15" s="168">
        <v>1</v>
      </c>
      <c r="B15" s="167">
        <v>46054</v>
      </c>
      <c r="C15" s="169">
        <v>0.35416666666666669</v>
      </c>
      <c r="D15" s="170">
        <v>0.97916666666666663</v>
      </c>
      <c r="E15" s="171" t="s">
        <v>44</v>
      </c>
      <c r="F15" s="172"/>
      <c r="G15" s="171" t="s">
        <v>47</v>
      </c>
      <c r="H15" s="173">
        <v>440</v>
      </c>
      <c r="I15" s="174"/>
      <c r="J15" s="175"/>
      <c r="K15" s="176"/>
      <c r="L15" s="177"/>
      <c r="M15" s="178"/>
      <c r="N15" s="179">
        <v>65</v>
      </c>
      <c r="O15" s="180">
        <v>12.5</v>
      </c>
    </row>
    <row r="16" spans="1:18" ht="13.7" customHeight="1" x14ac:dyDescent="0.2">
      <c r="A16" s="168">
        <v>2</v>
      </c>
      <c r="B16" s="167">
        <v>46056</v>
      </c>
      <c r="C16" s="169">
        <v>0.91666666666666663</v>
      </c>
      <c r="D16" s="170">
        <v>0</v>
      </c>
      <c r="E16" s="171" t="s">
        <v>45</v>
      </c>
      <c r="F16" s="172"/>
      <c r="G16" s="171" t="s">
        <v>46</v>
      </c>
      <c r="H16" s="173">
        <v>5</v>
      </c>
      <c r="I16" s="174" t="s">
        <v>17</v>
      </c>
      <c r="J16" s="175"/>
      <c r="K16" s="181"/>
      <c r="L16" s="182"/>
      <c r="M16" s="174"/>
      <c r="N16" s="183"/>
      <c r="O16" s="184">
        <v>25</v>
      </c>
    </row>
    <row r="17" spans="1:15" ht="13.7" customHeight="1" x14ac:dyDescent="0.2">
      <c r="A17" s="168"/>
      <c r="B17" s="167">
        <v>46057</v>
      </c>
      <c r="C17" s="169">
        <v>0</v>
      </c>
      <c r="D17" s="170">
        <v>0</v>
      </c>
      <c r="E17" s="171"/>
      <c r="F17" s="172"/>
      <c r="G17" s="171" t="s">
        <v>49</v>
      </c>
      <c r="H17" s="173">
        <v>54</v>
      </c>
      <c r="I17" s="174" t="s">
        <v>17</v>
      </c>
      <c r="J17" s="175"/>
      <c r="K17" s="181" t="s">
        <v>17</v>
      </c>
      <c r="L17" s="182" t="s">
        <v>17</v>
      </c>
      <c r="M17" s="174"/>
      <c r="N17" s="183"/>
      <c r="O17" s="185"/>
    </row>
    <row r="18" spans="1:15" ht="13.7" customHeight="1" x14ac:dyDescent="0.2">
      <c r="A18" s="168"/>
      <c r="B18" s="167">
        <v>46058</v>
      </c>
      <c r="C18" s="169">
        <v>0</v>
      </c>
      <c r="D18" s="170">
        <v>0.3125</v>
      </c>
      <c r="E18" s="171"/>
      <c r="F18" s="172"/>
      <c r="G18" s="171" t="s">
        <v>48</v>
      </c>
      <c r="H18" s="173"/>
      <c r="I18" s="174" t="s">
        <v>17</v>
      </c>
      <c r="J18" s="175">
        <v>240</v>
      </c>
      <c r="K18" s="181" t="s">
        <v>17</v>
      </c>
      <c r="L18" s="182"/>
      <c r="M18" s="174"/>
      <c r="N18" s="183"/>
      <c r="O18" s="185">
        <v>150</v>
      </c>
    </row>
    <row r="19" spans="1:15" ht="13.7" customHeight="1" x14ac:dyDescent="0.2">
      <c r="A19" s="168"/>
      <c r="B19" s="167"/>
      <c r="C19" s="169"/>
      <c r="D19" s="170"/>
      <c r="E19" s="171"/>
      <c r="F19" s="172"/>
      <c r="G19" s="186"/>
      <c r="H19" s="173">
        <v>5</v>
      </c>
      <c r="I19" s="174"/>
      <c r="J19" s="175"/>
      <c r="K19" s="181"/>
      <c r="L19" s="182"/>
      <c r="M19" s="174"/>
      <c r="N19" s="183"/>
      <c r="O19" s="185"/>
    </row>
    <row r="20" spans="1:15" ht="13.7" customHeight="1" x14ac:dyDescent="0.2">
      <c r="A20" s="168">
        <v>3</v>
      </c>
      <c r="B20" s="167">
        <v>46070</v>
      </c>
      <c r="C20" s="169">
        <v>0.83333333333333337</v>
      </c>
      <c r="D20" s="170">
        <v>0.20833333333333334</v>
      </c>
      <c r="E20" s="171" t="s">
        <v>65</v>
      </c>
      <c r="F20" s="172"/>
      <c r="G20" s="186" t="s">
        <v>64</v>
      </c>
      <c r="H20" s="173">
        <v>82</v>
      </c>
      <c r="I20" s="174"/>
      <c r="J20" s="175"/>
      <c r="K20" s="181"/>
      <c r="L20" s="182"/>
      <c r="M20" s="174"/>
      <c r="N20" s="183"/>
      <c r="O20" s="185">
        <v>8.4</v>
      </c>
    </row>
    <row r="21" spans="1:15" ht="13.7" customHeight="1" x14ac:dyDescent="0.2">
      <c r="A21" s="168"/>
      <c r="B21" s="167"/>
      <c r="C21" s="169"/>
      <c r="D21" s="170"/>
      <c r="E21" s="171"/>
      <c r="F21" s="172"/>
      <c r="G21" s="186"/>
      <c r="H21" s="173"/>
      <c r="I21" s="174"/>
      <c r="J21" s="175"/>
      <c r="K21" s="181"/>
      <c r="L21" s="182"/>
      <c r="M21" s="174"/>
      <c r="N21" s="183"/>
      <c r="O21" s="185"/>
    </row>
    <row r="22" spans="1:15" ht="13.7" customHeight="1" x14ac:dyDescent="0.2">
      <c r="A22" s="168">
        <v>4</v>
      </c>
      <c r="B22" s="167">
        <v>46071</v>
      </c>
      <c r="C22" s="169">
        <v>0.375</v>
      </c>
      <c r="D22" s="170">
        <v>0.70833333333333337</v>
      </c>
      <c r="E22" s="171" t="s">
        <v>102</v>
      </c>
      <c r="F22" s="172"/>
      <c r="G22" s="186" t="s">
        <v>47</v>
      </c>
      <c r="H22" s="173">
        <v>440</v>
      </c>
      <c r="I22" s="174" t="s">
        <v>17</v>
      </c>
      <c r="J22" s="175"/>
      <c r="K22" s="181"/>
      <c r="L22" s="182"/>
      <c r="M22" s="174"/>
      <c r="N22" s="183"/>
      <c r="O22" s="185"/>
    </row>
    <row r="23" spans="1:15" ht="13.7" customHeight="1" x14ac:dyDescent="0.2">
      <c r="A23" s="168"/>
      <c r="B23" s="167"/>
      <c r="C23" s="169"/>
      <c r="D23" s="170"/>
      <c r="E23" s="171"/>
      <c r="F23" s="172"/>
      <c r="G23" s="186"/>
      <c r="H23" s="173"/>
      <c r="I23" s="174"/>
      <c r="J23" s="175"/>
      <c r="K23" s="181"/>
      <c r="L23" s="182"/>
      <c r="M23" s="174"/>
      <c r="N23" s="183"/>
      <c r="O23" s="185"/>
    </row>
    <row r="24" spans="1:15" ht="13.7" customHeight="1" x14ac:dyDescent="0.2">
      <c r="A24" s="168"/>
      <c r="B24" s="167"/>
      <c r="C24" s="169"/>
      <c r="D24" s="170"/>
      <c r="E24" s="171"/>
      <c r="F24" s="172"/>
      <c r="G24" s="186"/>
      <c r="H24" s="173"/>
      <c r="I24" s="174"/>
      <c r="J24" s="175"/>
      <c r="K24" s="181"/>
      <c r="L24" s="182"/>
      <c r="M24" s="174"/>
      <c r="N24" s="183"/>
      <c r="O24" s="185"/>
    </row>
    <row r="25" spans="1:15" ht="13.7" customHeight="1" x14ac:dyDescent="0.2">
      <c r="A25" s="168"/>
      <c r="B25" s="167"/>
      <c r="C25" s="169"/>
      <c r="D25" s="170"/>
      <c r="E25" s="171"/>
      <c r="F25" s="172"/>
      <c r="G25" s="186"/>
      <c r="H25" s="173"/>
      <c r="I25" s="174"/>
      <c r="J25" s="175"/>
      <c r="K25" s="181"/>
      <c r="L25" s="182"/>
      <c r="M25" s="174"/>
      <c r="N25" s="183"/>
      <c r="O25" s="185"/>
    </row>
    <row r="26" spans="1:15" ht="13.7" customHeight="1" x14ac:dyDescent="0.2">
      <c r="A26" s="168"/>
      <c r="B26" s="167"/>
      <c r="C26" s="169"/>
      <c r="D26" s="170"/>
      <c r="E26" s="171"/>
      <c r="F26" s="172"/>
      <c r="G26" s="186"/>
      <c r="H26" s="173"/>
      <c r="I26" s="174"/>
      <c r="J26" s="175"/>
      <c r="K26" s="181"/>
      <c r="L26" s="182"/>
      <c r="M26" s="174"/>
      <c r="N26" s="183"/>
      <c r="O26" s="185"/>
    </row>
    <row r="27" spans="1:15" ht="13.7" customHeight="1" x14ac:dyDescent="0.2">
      <c r="A27" s="168"/>
      <c r="B27" s="167"/>
      <c r="C27" s="169"/>
      <c r="D27" s="170"/>
      <c r="E27" s="171"/>
      <c r="F27" s="172"/>
      <c r="G27" s="186"/>
      <c r="H27" s="173"/>
      <c r="I27" s="174"/>
      <c r="J27" s="175"/>
      <c r="K27" s="181"/>
      <c r="L27" s="182"/>
      <c r="M27" s="174"/>
      <c r="N27" s="183"/>
      <c r="O27" s="185"/>
    </row>
    <row r="28" spans="1:15" ht="13.7" customHeight="1" x14ac:dyDescent="0.2">
      <c r="A28" s="168"/>
      <c r="B28" s="167"/>
      <c r="C28" s="169"/>
      <c r="D28" s="170"/>
      <c r="E28" s="171"/>
      <c r="F28" s="172"/>
      <c r="G28" s="186"/>
      <c r="H28" s="173"/>
      <c r="I28" s="174"/>
      <c r="J28" s="175"/>
      <c r="K28" s="181"/>
      <c r="L28" s="182"/>
      <c r="M28" s="174"/>
      <c r="N28" s="183"/>
      <c r="O28" s="185"/>
    </row>
    <row r="29" spans="1:15" ht="13.7" customHeight="1" x14ac:dyDescent="0.2">
      <c r="A29" s="168"/>
      <c r="B29" s="167"/>
      <c r="C29" s="169"/>
      <c r="D29" s="170"/>
      <c r="E29" s="171"/>
      <c r="F29" s="172"/>
      <c r="G29" s="186"/>
      <c r="H29" s="173"/>
      <c r="I29" s="174"/>
      <c r="J29" s="175"/>
      <c r="K29" s="181"/>
      <c r="L29" s="182"/>
      <c r="M29" s="174"/>
      <c r="N29" s="183"/>
      <c r="O29" s="185"/>
    </row>
    <row r="30" spans="1:15" ht="13.7" customHeight="1" x14ac:dyDescent="0.2">
      <c r="A30" s="168"/>
      <c r="B30" s="167"/>
      <c r="C30" s="169"/>
      <c r="D30" s="170"/>
      <c r="E30" s="171"/>
      <c r="F30" s="172"/>
      <c r="G30" s="186"/>
      <c r="H30" s="173"/>
      <c r="I30" s="174"/>
      <c r="J30" s="175"/>
      <c r="K30" s="181"/>
      <c r="L30" s="182"/>
      <c r="M30" s="174"/>
      <c r="N30" s="183"/>
      <c r="O30" s="185"/>
    </row>
    <row r="31" spans="1:15" ht="13.7" customHeight="1" x14ac:dyDescent="0.2">
      <c r="A31" s="168"/>
      <c r="B31" s="167"/>
      <c r="C31" s="169"/>
      <c r="D31" s="170"/>
      <c r="E31" s="171"/>
      <c r="F31" s="172"/>
      <c r="G31" s="186"/>
      <c r="H31" s="173"/>
      <c r="I31" s="174"/>
      <c r="J31" s="175"/>
      <c r="K31" s="181"/>
      <c r="L31" s="182"/>
      <c r="M31" s="174"/>
      <c r="N31" s="183"/>
      <c r="O31" s="185"/>
    </row>
    <row r="32" spans="1:15" ht="13.7" customHeight="1" x14ac:dyDescent="0.2">
      <c r="A32" s="168"/>
      <c r="B32" s="167"/>
      <c r="C32" s="169"/>
      <c r="D32" s="170"/>
      <c r="E32" s="171"/>
      <c r="F32" s="172"/>
      <c r="G32" s="186"/>
      <c r="H32" s="173"/>
      <c r="I32" s="174"/>
      <c r="J32" s="175"/>
      <c r="K32" s="181"/>
      <c r="L32" s="182"/>
      <c r="M32" s="174"/>
      <c r="N32" s="183"/>
      <c r="O32" s="185"/>
    </row>
    <row r="33" spans="1:15" ht="13.7" customHeight="1" x14ac:dyDescent="0.2">
      <c r="A33" s="168"/>
      <c r="B33" s="167"/>
      <c r="C33" s="169"/>
      <c r="D33" s="170"/>
      <c r="E33" s="187"/>
      <c r="F33" s="188"/>
      <c r="G33" s="189"/>
      <c r="H33" s="173"/>
      <c r="I33" s="190"/>
      <c r="J33" s="191"/>
      <c r="K33" s="181"/>
      <c r="L33" s="182"/>
      <c r="M33" s="174"/>
      <c r="N33" s="192"/>
      <c r="O33" s="193"/>
    </row>
    <row r="34" spans="1:15" ht="13.7" customHeight="1" x14ac:dyDescent="0.2">
      <c r="A34" s="168"/>
      <c r="B34" s="167"/>
      <c r="C34" s="169"/>
      <c r="D34" s="170"/>
      <c r="E34" s="187"/>
      <c r="F34" s="188"/>
      <c r="G34" s="189"/>
      <c r="H34" s="173"/>
      <c r="I34" s="190"/>
      <c r="J34" s="191"/>
      <c r="K34" s="181"/>
      <c r="L34" s="182"/>
      <c r="M34" s="174"/>
      <c r="N34" s="192"/>
      <c r="O34" s="193"/>
    </row>
    <row r="35" spans="1:15" ht="13.7" customHeight="1" x14ac:dyDescent="0.2">
      <c r="A35" s="168"/>
      <c r="B35" s="167"/>
      <c r="C35" s="169"/>
      <c r="D35" s="170"/>
      <c r="E35" s="187"/>
      <c r="F35" s="188"/>
      <c r="G35" s="189"/>
      <c r="H35" s="173"/>
      <c r="I35" s="190"/>
      <c r="J35" s="191"/>
      <c r="K35" s="181"/>
      <c r="L35" s="182"/>
      <c r="M35" s="174"/>
      <c r="N35" s="192"/>
      <c r="O35" s="193"/>
    </row>
    <row r="36" spans="1:15" ht="13.7" customHeight="1" x14ac:dyDescent="0.2">
      <c r="A36" s="168"/>
      <c r="B36" s="167"/>
      <c r="C36" s="169"/>
      <c r="D36" s="170"/>
      <c r="E36" s="187"/>
      <c r="F36" s="188"/>
      <c r="G36" s="189"/>
      <c r="H36" s="173"/>
      <c r="I36" s="190"/>
      <c r="J36" s="191"/>
      <c r="K36" s="181"/>
      <c r="L36" s="182"/>
      <c r="M36" s="174"/>
      <c r="N36" s="192"/>
      <c r="O36" s="193"/>
    </row>
    <row r="37" spans="1:15" ht="13.7" customHeight="1" x14ac:dyDescent="0.2">
      <c r="A37" s="168"/>
      <c r="B37" s="167"/>
      <c r="C37" s="169"/>
      <c r="D37" s="170"/>
      <c r="E37" s="187"/>
      <c r="F37" s="188"/>
      <c r="G37" s="189"/>
      <c r="H37" s="173"/>
      <c r="I37" s="190"/>
      <c r="J37" s="191"/>
      <c r="K37" s="181"/>
      <c r="L37" s="182"/>
      <c r="M37" s="174"/>
      <c r="N37" s="192"/>
      <c r="O37" s="193"/>
    </row>
    <row r="38" spans="1:15" ht="13.7" customHeight="1" x14ac:dyDescent="0.2">
      <c r="A38" s="168"/>
      <c r="B38" s="167"/>
      <c r="C38" s="169"/>
      <c r="D38" s="170"/>
      <c r="E38" s="187"/>
      <c r="F38" s="188"/>
      <c r="G38" s="189"/>
      <c r="H38" s="173"/>
      <c r="I38" s="190"/>
      <c r="J38" s="191"/>
      <c r="K38" s="181"/>
      <c r="L38" s="182"/>
      <c r="M38" s="174"/>
      <c r="N38" s="192"/>
      <c r="O38" s="193"/>
    </row>
    <row r="39" spans="1:15" ht="13.7" customHeight="1" x14ac:dyDescent="0.2">
      <c r="A39" s="168"/>
      <c r="B39" s="167"/>
      <c r="C39" s="169"/>
      <c r="D39" s="170"/>
      <c r="E39" s="187"/>
      <c r="F39" s="188"/>
      <c r="G39" s="189"/>
      <c r="H39" s="173"/>
      <c r="I39" s="190"/>
      <c r="J39" s="191"/>
      <c r="K39" s="181"/>
      <c r="L39" s="182"/>
      <c r="M39" s="174"/>
      <c r="N39" s="192"/>
      <c r="O39" s="193"/>
    </row>
    <row r="40" spans="1:15" ht="13.7" customHeight="1" x14ac:dyDescent="0.2">
      <c r="A40" s="168"/>
      <c r="B40" s="167"/>
      <c r="C40" s="169"/>
      <c r="D40" s="170"/>
      <c r="E40" s="187"/>
      <c r="F40" s="188"/>
      <c r="G40" s="189"/>
      <c r="H40" s="173"/>
      <c r="I40" s="190"/>
      <c r="J40" s="191"/>
      <c r="K40" s="181"/>
      <c r="L40" s="182"/>
      <c r="M40" s="174"/>
      <c r="N40" s="192"/>
      <c r="O40" s="193"/>
    </row>
    <row r="41" spans="1:15" ht="13.7" customHeight="1" x14ac:dyDescent="0.2">
      <c r="A41" s="168"/>
      <c r="B41" s="167"/>
      <c r="C41" s="169"/>
      <c r="D41" s="170"/>
      <c r="E41" s="187"/>
      <c r="F41" s="188"/>
      <c r="G41" s="189"/>
      <c r="H41" s="173"/>
      <c r="I41" s="190"/>
      <c r="J41" s="191"/>
      <c r="K41" s="181"/>
      <c r="L41" s="182"/>
      <c r="M41" s="174"/>
      <c r="N41" s="192"/>
      <c r="O41" s="193"/>
    </row>
    <row r="42" spans="1:15" ht="13.7" customHeight="1" x14ac:dyDescent="0.2">
      <c r="A42" s="168"/>
      <c r="B42" s="167"/>
      <c r="C42" s="169"/>
      <c r="D42" s="170"/>
      <c r="E42" s="187"/>
      <c r="F42" s="188"/>
      <c r="G42" s="189"/>
      <c r="H42" s="173"/>
      <c r="I42" s="190"/>
      <c r="J42" s="191"/>
      <c r="K42" s="181"/>
      <c r="L42" s="182"/>
      <c r="M42" s="174"/>
      <c r="N42" s="192"/>
      <c r="O42" s="193"/>
    </row>
    <row r="43" spans="1:15" ht="13.7" customHeight="1" x14ac:dyDescent="0.2">
      <c r="A43" s="168"/>
      <c r="B43" s="167"/>
      <c r="C43" s="169"/>
      <c r="D43" s="170"/>
      <c r="E43" s="187"/>
      <c r="F43" s="188"/>
      <c r="G43" s="189"/>
      <c r="H43" s="173"/>
      <c r="I43" s="190"/>
      <c r="J43" s="191"/>
      <c r="K43" s="181"/>
      <c r="L43" s="182"/>
      <c r="M43" s="174"/>
      <c r="N43" s="192"/>
      <c r="O43" s="193"/>
    </row>
    <row r="44" spans="1:15" ht="13.7" customHeight="1" x14ac:dyDescent="0.2">
      <c r="A44" s="168"/>
      <c r="B44" s="167"/>
      <c r="C44" s="169"/>
      <c r="D44" s="170"/>
      <c r="E44" s="187"/>
      <c r="F44" s="188"/>
      <c r="G44" s="189"/>
      <c r="H44" s="173"/>
      <c r="I44" s="190"/>
      <c r="J44" s="191"/>
      <c r="K44" s="181"/>
      <c r="L44" s="182"/>
      <c r="M44" s="174"/>
      <c r="N44" s="192"/>
      <c r="O44" s="193"/>
    </row>
    <row r="45" spans="1:15" ht="12.6" customHeight="1" x14ac:dyDescent="0.2">
      <c r="A45" s="194"/>
      <c r="B45" s="195"/>
      <c r="C45" s="196"/>
      <c r="D45" s="197"/>
      <c r="E45" s="198"/>
      <c r="F45" s="199"/>
      <c r="G45" s="200"/>
      <c r="H45" s="173"/>
      <c r="I45" s="201"/>
      <c r="J45" s="202"/>
      <c r="K45" s="203"/>
      <c r="L45" s="204"/>
      <c r="M45" s="201"/>
      <c r="N45" s="205"/>
      <c r="O45" s="206"/>
    </row>
    <row r="46" spans="1:15" ht="12.6" customHeight="1" x14ac:dyDescent="0.2">
      <c r="A46" s="8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</row>
    <row r="47" spans="1:15" ht="12.6" customHeight="1" x14ac:dyDescent="0.2">
      <c r="A47" s="162" t="s">
        <v>103</v>
      </c>
    </row>
    <row r="48" spans="1:15" ht="12.6" customHeight="1" x14ac:dyDescent="0.2">
      <c r="A48" s="136"/>
    </row>
    <row r="49" spans="1:18" s="65" customFormat="1" ht="13.7" customHeight="1" x14ac:dyDescent="0.2">
      <c r="A49" s="65" t="s">
        <v>97</v>
      </c>
      <c r="C49" s="147"/>
      <c r="D49" s="147"/>
      <c r="E49" s="147"/>
      <c r="F49" s="147"/>
      <c r="G49" s="148" t="s">
        <v>99</v>
      </c>
      <c r="H49" s="149"/>
      <c r="I49" s="147"/>
      <c r="J49" s="65" t="s">
        <v>98</v>
      </c>
      <c r="N49" s="150"/>
      <c r="O49" s="149"/>
      <c r="P49" s="147"/>
      <c r="Q49" s="147"/>
      <c r="R49" s="147"/>
    </row>
    <row r="50" spans="1:18" s="65" customFormat="1" ht="13.7" customHeight="1" x14ac:dyDescent="0.2">
      <c r="A50" s="149"/>
      <c r="C50" s="147"/>
      <c r="D50" s="147"/>
      <c r="E50" s="147"/>
      <c r="F50" s="147"/>
      <c r="H50" s="149"/>
      <c r="I50" s="147"/>
      <c r="N50" s="147"/>
      <c r="O50" s="149"/>
      <c r="P50" s="147"/>
      <c r="Q50" s="147"/>
      <c r="R50" s="147"/>
    </row>
    <row r="51" spans="1:18" s="65" customFormat="1" ht="13.7" customHeight="1" x14ac:dyDescent="0.2">
      <c r="A51" s="151" t="s">
        <v>71</v>
      </c>
      <c r="B51" s="151"/>
      <c r="C51" s="151"/>
      <c r="D51" s="151"/>
      <c r="E51" s="151"/>
      <c r="F51" s="151"/>
      <c r="G51" s="151" t="s">
        <v>71</v>
      </c>
      <c r="H51" s="151"/>
      <c r="I51" s="151"/>
      <c r="J51" s="151" t="s">
        <v>71</v>
      </c>
      <c r="K51" s="151"/>
      <c r="L51" s="151"/>
      <c r="M51" s="151"/>
      <c r="N51" s="151"/>
      <c r="O51" s="151"/>
      <c r="P51" s="147"/>
      <c r="Q51" s="147"/>
      <c r="R51" s="147"/>
    </row>
    <row r="52" spans="1:18" s="65" customFormat="1" ht="13.7" customHeight="1" x14ac:dyDescent="0.2">
      <c r="A52" s="152"/>
      <c r="B52" s="152"/>
      <c r="C52" s="152"/>
      <c r="D52" s="152"/>
      <c r="E52" s="152"/>
      <c r="F52" s="152"/>
      <c r="G52" s="152"/>
      <c r="H52" s="152"/>
      <c r="I52" s="152"/>
      <c r="J52" s="152"/>
      <c r="N52" s="152"/>
      <c r="O52" s="152"/>
      <c r="P52" s="147"/>
      <c r="Q52" s="147"/>
      <c r="R52" s="147"/>
    </row>
    <row r="53" spans="1:18" s="65" customFormat="1" ht="13.7" customHeight="1" x14ac:dyDescent="0.2">
      <c r="A53" s="153" t="s">
        <v>100</v>
      </c>
      <c r="B53" s="151"/>
      <c r="C53" s="151"/>
      <c r="D53" s="151"/>
      <c r="E53" s="151"/>
      <c r="F53" s="151"/>
      <c r="G53" s="153" t="s">
        <v>100</v>
      </c>
      <c r="H53" s="153"/>
      <c r="I53" s="151"/>
      <c r="J53" s="153" t="s">
        <v>100</v>
      </c>
      <c r="K53" s="151"/>
      <c r="L53" s="151"/>
      <c r="M53" s="151"/>
      <c r="N53" s="151"/>
      <c r="O53" s="151"/>
      <c r="P53" s="147"/>
      <c r="Q53" s="147"/>
      <c r="R53" s="147"/>
    </row>
    <row r="56" spans="1:18" s="81" customFormat="1" ht="12" x14ac:dyDescent="0.2">
      <c r="A56" s="81" t="s">
        <v>32</v>
      </c>
      <c r="I56" s="81" t="s">
        <v>109</v>
      </c>
      <c r="M56" s="81" t="s">
        <v>101</v>
      </c>
    </row>
    <row r="57" spans="1:18" s="81" customFormat="1" ht="12" x14ac:dyDescent="0.2">
      <c r="A57" s="81" t="s">
        <v>110</v>
      </c>
      <c r="H57" s="82"/>
      <c r="I57" s="146" t="s">
        <v>94</v>
      </c>
      <c r="M57" s="217" t="s">
        <v>29</v>
      </c>
    </row>
  </sheetData>
  <sheetProtection algorithmName="SHA-512" hashValue="Z/7sIjHaOpfr2VryKej+xd8hrmZZmlA6f5/HSrpp5ucyCla7Lu8nm9/u6H8MzgYQKeHq7ewDEKeGRL1HGhCe3Q==" saltValue="+aAOkgsNVU5pgYTOhIF1Ug==" spinCount="100000" sheet="1" objects="1" scenarios="1"/>
  <mergeCells count="7">
    <mergeCell ref="E13:F13"/>
    <mergeCell ref="E9:F9"/>
    <mergeCell ref="E8:F8"/>
    <mergeCell ref="K8:M8"/>
    <mergeCell ref="B11:D11"/>
    <mergeCell ref="E11:F11"/>
    <mergeCell ref="E12:F12"/>
  </mergeCells>
  <phoneticPr fontId="0" type="noConversion"/>
  <hyperlinks>
    <hyperlink ref="M57" r:id="rId1" xr:uid="{A4424DA4-CE5B-4EDE-A205-5FBD3EEDE599}"/>
    <hyperlink ref="I57" r:id="rId2" xr:uid="{45013BAD-6786-4447-8B3F-D2EBD9BC4C9F}"/>
  </hyperlinks>
  <printOptions gridLinesSet="0"/>
  <pageMargins left="0.74803149606299213" right="0.78740157480314965" top="0.86614173228346458" bottom="0.78740157480314965" header="0.51181102362204722" footer="0.59055118110236227"/>
  <pageSetup paperSize="9" scale="62" orientation="landscape" r:id="rId3"/>
  <headerFooter alignWithMargins="0">
    <oddHeader xml:space="preserve">&amp;L&amp;"CorpoA,Fett"&amp;24&amp;K002060EGSZ &amp;"CorpoS,Standard"&amp;12&amp;K000000AUDIT | TAX | LEGAL&amp;R&amp;"CorpoS,Standard"&amp;12
</oddHeader>
    <oddFooter>&amp;L&amp;"CorpoS,Standard"&amp;8&amp;D</oddFooter>
  </headerFooter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9"/>
  <sheetViews>
    <sheetView showGridLines="0" showZeros="0" zoomScale="130" zoomScaleNormal="130" workbookViewId="0">
      <pane ySplit="10" topLeftCell="A11" activePane="bottomLeft" state="frozenSplit"/>
      <selection pane="bottomLeft" activeCell="N1" sqref="N1"/>
    </sheetView>
  </sheetViews>
  <sheetFormatPr baseColWidth="10" defaultRowHeight="12.75" x14ac:dyDescent="0.2"/>
  <cols>
    <col min="1" max="2" width="7.7109375" style="1" customWidth="1"/>
    <col min="3" max="3" width="21.7109375" style="1" customWidth="1"/>
    <col min="4" max="7" width="7.7109375" style="1" customWidth="1"/>
    <col min="8" max="8" width="10.7109375" style="1" customWidth="1"/>
    <col min="9" max="9" width="12.28515625" style="1" customWidth="1"/>
    <col min="10" max="13" width="14.7109375" style="1" customWidth="1"/>
    <col min="14" max="14" width="33.7109375" style="1" customWidth="1"/>
    <col min="15" max="16" width="8.7109375" style="1" customWidth="1"/>
    <col min="17" max="237" width="15.7109375" style="1" customWidth="1"/>
    <col min="238" max="16384" width="11.42578125" style="1"/>
  </cols>
  <sheetData>
    <row r="1" spans="1:14" ht="15.75" x14ac:dyDescent="0.25">
      <c r="A1" s="2" t="str">
        <f>'EGSZ Intern Abrechnung'!A1</f>
        <v>REISEKOSTEN DEUTSCHLAND 2026</v>
      </c>
      <c r="B1" s="2"/>
      <c r="E1" s="137"/>
      <c r="I1" s="219"/>
      <c r="N1" s="221" t="s">
        <v>112</v>
      </c>
    </row>
    <row r="2" spans="1:14" ht="6" customHeight="1" x14ac:dyDescent="0.2"/>
    <row r="3" spans="1:14" x14ac:dyDescent="0.2">
      <c r="A3" s="138" t="s">
        <v>84</v>
      </c>
      <c r="C3" s="3">
        <f>数据记录!$B$15</f>
        <v>46054</v>
      </c>
      <c r="D3"/>
      <c r="F3" s="4"/>
      <c r="G3" s="5"/>
      <c r="H3" s="5"/>
    </row>
    <row r="4" spans="1:14" ht="6" customHeight="1" x14ac:dyDescent="0.2">
      <c r="F4"/>
      <c r="G4" s="5"/>
      <c r="H4" s="5"/>
    </row>
    <row r="5" spans="1:14" x14ac:dyDescent="0.2">
      <c r="A5" s="138" t="s">
        <v>85</v>
      </c>
      <c r="C5" s="6" t="str">
        <f>数据记录!$C$6&amp;" "&amp;数据记录!$C$4</f>
        <v>Jet Li</v>
      </c>
      <c r="D5"/>
      <c r="E5"/>
      <c r="F5"/>
      <c r="G5" s="5"/>
      <c r="H5" s="5"/>
    </row>
    <row r="7" spans="1:14" s="71" customFormat="1" ht="45.95" customHeight="1" x14ac:dyDescent="0.2">
      <c r="A7" s="213" t="s">
        <v>6</v>
      </c>
      <c r="B7" s="91" t="s">
        <v>15</v>
      </c>
      <c r="C7" s="93" t="s">
        <v>37</v>
      </c>
      <c r="D7" s="238" t="s">
        <v>0</v>
      </c>
      <c r="E7" s="239"/>
      <c r="F7" s="240"/>
      <c r="G7" s="226" t="s">
        <v>50</v>
      </c>
      <c r="H7" s="227"/>
      <c r="I7" s="29" t="s">
        <v>25</v>
      </c>
      <c r="J7" s="105" t="s">
        <v>57</v>
      </c>
      <c r="K7" s="106" t="s">
        <v>58</v>
      </c>
      <c r="L7" s="106" t="s">
        <v>59</v>
      </c>
      <c r="M7" s="56" t="s">
        <v>60</v>
      </c>
      <c r="N7" s="56" t="s">
        <v>20</v>
      </c>
    </row>
    <row r="8" spans="1:14" s="143" customFormat="1" ht="45.95" customHeight="1" x14ac:dyDescent="0.2">
      <c r="A8" s="145" t="s">
        <v>86</v>
      </c>
      <c r="B8" s="144" t="s">
        <v>87</v>
      </c>
      <c r="C8" s="140" t="s">
        <v>88</v>
      </c>
      <c r="D8" s="235" t="s">
        <v>69</v>
      </c>
      <c r="E8" s="236"/>
      <c r="F8" s="237"/>
      <c r="G8" s="235" t="s">
        <v>89</v>
      </c>
      <c r="H8" s="237"/>
      <c r="I8" s="141" t="s">
        <v>90</v>
      </c>
      <c r="J8" s="139" t="s">
        <v>80</v>
      </c>
      <c r="K8" s="139" t="s">
        <v>81</v>
      </c>
      <c r="L8" s="139" t="s">
        <v>91</v>
      </c>
      <c r="M8" s="123" t="s">
        <v>92</v>
      </c>
      <c r="N8" s="142" t="s">
        <v>93</v>
      </c>
    </row>
    <row r="9" spans="1:14" s="71" customFormat="1" ht="8.25" customHeight="1" x14ac:dyDescent="0.2">
      <c r="A9" s="25"/>
      <c r="B9" s="92"/>
      <c r="C9" s="90"/>
      <c r="D9" s="23"/>
      <c r="E9" s="24"/>
      <c r="F9" s="24"/>
      <c r="G9" s="25"/>
      <c r="H9" s="26"/>
      <c r="I9" s="8"/>
      <c r="J9" s="48"/>
      <c r="K9" s="27"/>
      <c r="L9" s="54"/>
      <c r="M9" s="214"/>
      <c r="N9" s="69"/>
    </row>
    <row r="10" spans="1:14" s="71" customFormat="1" ht="30" customHeight="1" x14ac:dyDescent="0.2">
      <c r="A10" s="95"/>
      <c r="B10" s="96"/>
      <c r="C10" s="94"/>
      <c r="D10" s="7" t="s">
        <v>9</v>
      </c>
      <c r="E10" s="33" t="s">
        <v>10</v>
      </c>
      <c r="F10" s="33" t="s">
        <v>43</v>
      </c>
      <c r="G10" s="10" t="s">
        <v>11</v>
      </c>
      <c r="H10" s="60" t="s">
        <v>16</v>
      </c>
      <c r="I10" s="61" t="s">
        <v>16</v>
      </c>
      <c r="J10" s="62" t="s">
        <v>16</v>
      </c>
      <c r="K10" s="63" t="s">
        <v>16</v>
      </c>
      <c r="L10" s="64" t="s">
        <v>16</v>
      </c>
      <c r="M10" s="41" t="s">
        <v>16</v>
      </c>
      <c r="N10" s="70"/>
    </row>
    <row r="11" spans="1:14" ht="12.6" customHeight="1" x14ac:dyDescent="0.2">
      <c r="A11" s="59">
        <f>'EGSZ Intern Abrechnung'!A10</f>
        <v>1</v>
      </c>
      <c r="B11" s="58">
        <f>'EGSZ Intern Abrechnung'!B10</f>
        <v>46054</v>
      </c>
      <c r="C11" s="11" t="str">
        <f>'EGSZ Intern Abrechnung'!C10</f>
        <v>Frankfurt-Düsseldorf-Frankfurt</v>
      </c>
      <c r="D11" s="15">
        <f>'EGSZ Intern Abrechnung'!D10</f>
        <v>0.35416666666666669</v>
      </c>
      <c r="E11" s="16">
        <f>'EGSZ Intern Abrechnung'!E10</f>
        <v>0.97916666666666663</v>
      </c>
      <c r="F11" s="17">
        <f>'EGSZ Intern Abrechnung'!F10</f>
        <v>15</v>
      </c>
      <c r="G11" s="18">
        <f>'EGSZ Intern Abrechnung'!G10</f>
        <v>440</v>
      </c>
      <c r="H11" s="52">
        <f>'EGSZ Intern Abrechnung'!H10</f>
        <v>132</v>
      </c>
      <c r="I11" s="19">
        <f>'EGSZ Intern Abrechnung'!I10</f>
        <v>14</v>
      </c>
      <c r="J11" s="50">
        <f>'EGSZ Intern Abrechnung'!J10</f>
        <v>0</v>
      </c>
      <c r="K11" s="20">
        <f>'EGSZ Intern Abrechnung'!K10</f>
        <v>65</v>
      </c>
      <c r="L11" s="55">
        <f>'EGSZ Intern Abrechnung'!L10</f>
        <v>12.5</v>
      </c>
      <c r="M11" s="215">
        <f>'EGSZ Intern Abrechnung'!M10</f>
        <v>223.5</v>
      </c>
      <c r="N11" s="72" t="str">
        <f>'EGSZ Intern Abrechnung'!N10</f>
        <v>Christian Gerow/EGSZ</v>
      </c>
    </row>
    <row r="12" spans="1:14" ht="12.6" customHeight="1" x14ac:dyDescent="0.2">
      <c r="A12" s="59">
        <f>'EGSZ Intern Abrechnung'!A11</f>
        <v>2</v>
      </c>
      <c r="B12" s="58">
        <f>'EGSZ Intern Abrechnung'!B11</f>
        <v>46056</v>
      </c>
      <c r="C12" s="11" t="str">
        <f>'EGSZ Intern Abrechnung'!C11</f>
        <v>Frankfurt-Hamburg</v>
      </c>
      <c r="D12" s="15">
        <f>'EGSZ Intern Abrechnung'!D11</f>
        <v>0.91666666666666663</v>
      </c>
      <c r="E12" s="16">
        <f>'EGSZ Intern Abrechnung'!E11</f>
        <v>0</v>
      </c>
      <c r="F12" s="17">
        <f>'EGSZ Intern Abrechnung'!F11</f>
        <v>2.0000000000000009</v>
      </c>
      <c r="G12" s="18">
        <f>'EGSZ Intern Abrechnung'!G11</f>
        <v>5</v>
      </c>
      <c r="H12" s="52">
        <f>'EGSZ Intern Abrechnung'!H11</f>
        <v>1.5</v>
      </c>
      <c r="I12" s="19">
        <f>'EGSZ Intern Abrechnung'!I11</f>
        <v>14</v>
      </c>
      <c r="J12" s="50">
        <f>'EGSZ Intern Abrechnung'!J11</f>
        <v>0</v>
      </c>
      <c r="K12" s="20">
        <f>'EGSZ Intern Abrechnung'!K11</f>
        <v>0</v>
      </c>
      <c r="L12" s="55">
        <f>'EGSZ Intern Abrechnung'!L11</f>
        <v>25</v>
      </c>
      <c r="M12" s="215">
        <f>'EGSZ Intern Abrechnung'!M11</f>
        <v>40.5</v>
      </c>
      <c r="N12" s="72" t="str">
        <f>'EGSZ Intern Abrechnung'!N11</f>
        <v>Ben Wang/Wang Industries</v>
      </c>
    </row>
    <row r="13" spans="1:14" ht="12.6" customHeight="1" x14ac:dyDescent="0.2">
      <c r="A13" s="59">
        <f>'EGSZ Intern Abrechnung'!A12</f>
        <v>0</v>
      </c>
      <c r="B13" s="58">
        <f>'EGSZ Intern Abrechnung'!B12</f>
        <v>46057</v>
      </c>
      <c r="C13" s="11" t="str">
        <f>'EGSZ Intern Abrechnung'!C12</f>
        <v>Hamburg</v>
      </c>
      <c r="D13" s="15">
        <f>'EGSZ Intern Abrechnung'!D12</f>
        <v>0</v>
      </c>
      <c r="E13" s="16">
        <f>'EGSZ Intern Abrechnung'!E12</f>
        <v>0</v>
      </c>
      <c r="F13" s="17">
        <f>'EGSZ Intern Abrechnung'!F12</f>
        <v>24</v>
      </c>
      <c r="G13" s="18">
        <f>'EGSZ Intern Abrechnung'!G12</f>
        <v>54</v>
      </c>
      <c r="H13" s="52">
        <f>'EGSZ Intern Abrechnung'!H12</f>
        <v>16.2</v>
      </c>
      <c r="I13" s="19">
        <f>'EGSZ Intern Abrechnung'!I12</f>
        <v>11.199999999999998</v>
      </c>
      <c r="J13" s="50">
        <f>'EGSZ Intern Abrechnung'!J12</f>
        <v>0</v>
      </c>
      <c r="K13" s="20">
        <f>'EGSZ Intern Abrechnung'!K12</f>
        <v>0</v>
      </c>
      <c r="L13" s="55">
        <f>'EGSZ Intern Abrechnung'!L12</f>
        <v>0</v>
      </c>
      <c r="M13" s="215">
        <f>'EGSZ Intern Abrechnung'!M12</f>
        <v>27.4</v>
      </c>
      <c r="N13" s="72">
        <f>'EGSZ Intern Abrechnung'!N12</f>
        <v>0</v>
      </c>
    </row>
    <row r="14" spans="1:14" ht="12.6" customHeight="1" x14ac:dyDescent="0.2">
      <c r="A14" s="59">
        <f>'EGSZ Intern Abrechnung'!A13</f>
        <v>0</v>
      </c>
      <c r="B14" s="58">
        <f>'EGSZ Intern Abrechnung'!B13</f>
        <v>46058</v>
      </c>
      <c r="C14" s="11" t="str">
        <f>'EGSZ Intern Abrechnung'!C13</f>
        <v>Hamburg-Frankfurt</v>
      </c>
      <c r="D14" s="15">
        <f>'EGSZ Intern Abrechnung'!D13</f>
        <v>0</v>
      </c>
      <c r="E14" s="16">
        <f>'EGSZ Intern Abrechnung'!E13</f>
        <v>0.3125</v>
      </c>
      <c r="F14" s="17">
        <f>'EGSZ Intern Abrechnung'!F13</f>
        <v>7.5</v>
      </c>
      <c r="G14" s="18">
        <f>'EGSZ Intern Abrechnung'!G13</f>
        <v>0</v>
      </c>
      <c r="H14" s="52">
        <f>'EGSZ Intern Abrechnung'!H13</f>
        <v>0</v>
      </c>
      <c r="I14" s="19">
        <f>'EGSZ Intern Abrechnung'!I13</f>
        <v>8.3999999999999986</v>
      </c>
      <c r="J14" s="50">
        <f>'EGSZ Intern Abrechnung'!J13</f>
        <v>240</v>
      </c>
      <c r="K14" s="20">
        <f>'EGSZ Intern Abrechnung'!K13</f>
        <v>0</v>
      </c>
      <c r="L14" s="55">
        <f>'EGSZ Intern Abrechnung'!L13</f>
        <v>150</v>
      </c>
      <c r="M14" s="215">
        <f>'EGSZ Intern Abrechnung'!M13</f>
        <v>398.4</v>
      </c>
      <c r="N14" s="72">
        <f>'EGSZ Intern Abrechnung'!N13</f>
        <v>0</v>
      </c>
    </row>
    <row r="15" spans="1:14" ht="12.6" customHeight="1" x14ac:dyDescent="0.2">
      <c r="A15" s="59">
        <f>'EGSZ Intern Abrechnung'!A14</f>
        <v>0</v>
      </c>
      <c r="B15" s="58">
        <f>'EGSZ Intern Abrechnung'!B14</f>
        <v>0</v>
      </c>
      <c r="C15" s="11">
        <f>'EGSZ Intern Abrechnung'!C14</f>
        <v>0</v>
      </c>
      <c r="D15" s="15">
        <f>'EGSZ Intern Abrechnung'!D14</f>
        <v>0</v>
      </c>
      <c r="E15" s="16">
        <f>'EGSZ Intern Abrechnung'!E14</f>
        <v>0</v>
      </c>
      <c r="F15" s="17">
        <f>'EGSZ Intern Abrechnung'!F14</f>
        <v>0</v>
      </c>
      <c r="G15" s="18">
        <f>'EGSZ Intern Abrechnung'!G14</f>
        <v>5</v>
      </c>
      <c r="H15" s="52">
        <f>'EGSZ Intern Abrechnung'!H14</f>
        <v>1.5</v>
      </c>
      <c r="I15" s="19">
        <f>'EGSZ Intern Abrechnung'!I14</f>
        <v>0</v>
      </c>
      <c r="J15" s="50">
        <f>'EGSZ Intern Abrechnung'!J14</f>
        <v>0</v>
      </c>
      <c r="K15" s="20">
        <f>'EGSZ Intern Abrechnung'!K14</f>
        <v>0</v>
      </c>
      <c r="L15" s="55">
        <f>'EGSZ Intern Abrechnung'!L14</f>
        <v>0</v>
      </c>
      <c r="M15" s="215">
        <f>'EGSZ Intern Abrechnung'!M14</f>
        <v>1.5</v>
      </c>
      <c r="N15" s="72">
        <f>'EGSZ Intern Abrechnung'!N14</f>
        <v>0</v>
      </c>
    </row>
    <row r="16" spans="1:14" ht="12.6" customHeight="1" x14ac:dyDescent="0.2">
      <c r="A16" s="59">
        <f>'EGSZ Intern Abrechnung'!A15</f>
        <v>3</v>
      </c>
      <c r="B16" s="58">
        <f>'EGSZ Intern Abrechnung'!B15</f>
        <v>46070</v>
      </c>
      <c r="C16" s="11" t="str">
        <f>'EGSZ Intern Abrechnung'!C15</f>
        <v>Düsseldorf-Köln-Düsseldorf</v>
      </c>
      <c r="D16" s="15">
        <f>'EGSZ Intern Abrechnung'!D15</f>
        <v>0.83333333333333337</v>
      </c>
      <c r="E16" s="16">
        <f>'EGSZ Intern Abrechnung'!E15</f>
        <v>0.20833333333333334</v>
      </c>
      <c r="F16" s="17">
        <f>'EGSZ Intern Abrechnung'!F15</f>
        <v>9</v>
      </c>
      <c r="G16" s="18">
        <f>'EGSZ Intern Abrechnung'!G15</f>
        <v>82</v>
      </c>
      <c r="H16" s="52">
        <f>'EGSZ Intern Abrechnung'!H15</f>
        <v>24.599999999999998</v>
      </c>
      <c r="I16" s="19">
        <f>'EGSZ Intern Abrechnung'!I15</f>
        <v>14</v>
      </c>
      <c r="J16" s="50">
        <f>'EGSZ Intern Abrechnung'!J15</f>
        <v>0</v>
      </c>
      <c r="K16" s="20">
        <f>'EGSZ Intern Abrechnung'!K15</f>
        <v>0</v>
      </c>
      <c r="L16" s="55">
        <f>'EGSZ Intern Abrechnung'!L15</f>
        <v>8.4</v>
      </c>
      <c r="M16" s="215">
        <f>'EGSZ Intern Abrechnung'!M15</f>
        <v>46.999999999999993</v>
      </c>
      <c r="N16" s="72" t="str">
        <f>'EGSZ Intern Abrechnung'!N15</f>
        <v>Nachtdienst Eilig GmbH</v>
      </c>
    </row>
    <row r="17" spans="1:14" ht="12.6" customHeight="1" x14ac:dyDescent="0.2">
      <c r="A17" s="59">
        <f>'EGSZ Intern Abrechnung'!A16</f>
        <v>0</v>
      </c>
      <c r="B17" s="58">
        <f>'EGSZ Intern Abrechnung'!B16</f>
        <v>0</v>
      </c>
      <c r="C17" s="11">
        <f>'EGSZ Intern Abrechnung'!C16</f>
        <v>0</v>
      </c>
      <c r="D17" s="15">
        <f>'EGSZ Intern Abrechnung'!D16</f>
        <v>0</v>
      </c>
      <c r="E17" s="16">
        <f>'EGSZ Intern Abrechnung'!E16</f>
        <v>0</v>
      </c>
      <c r="F17" s="17">
        <f>'EGSZ Intern Abrechnung'!F16</f>
        <v>0</v>
      </c>
      <c r="G17" s="18">
        <f>'EGSZ Intern Abrechnung'!G16</f>
        <v>0</v>
      </c>
      <c r="H17" s="52">
        <f>'EGSZ Intern Abrechnung'!H16</f>
        <v>0</v>
      </c>
      <c r="I17" s="19">
        <f>'EGSZ Intern Abrechnung'!I16</f>
        <v>0</v>
      </c>
      <c r="J17" s="50">
        <f>'EGSZ Intern Abrechnung'!J16</f>
        <v>0</v>
      </c>
      <c r="K17" s="20">
        <f>'EGSZ Intern Abrechnung'!K16</f>
        <v>0</v>
      </c>
      <c r="L17" s="55">
        <f>'EGSZ Intern Abrechnung'!L16</f>
        <v>0</v>
      </c>
      <c r="M17" s="215">
        <f>'EGSZ Intern Abrechnung'!M16</f>
        <v>0</v>
      </c>
      <c r="N17" s="72">
        <f>'EGSZ Intern Abrechnung'!N16</f>
        <v>0</v>
      </c>
    </row>
    <row r="18" spans="1:14" ht="12.6" customHeight="1" x14ac:dyDescent="0.2">
      <c r="A18" s="59">
        <f>'EGSZ Intern Abrechnung'!A17</f>
        <v>4</v>
      </c>
      <c r="B18" s="58">
        <f>'EGSZ Intern Abrechnung'!B17</f>
        <v>46071</v>
      </c>
      <c r="C18" s="11" t="str">
        <f>'EGSZ Intern Abrechnung'!C17</f>
        <v>Frankfurt-Düsseldorf-Frankfurt</v>
      </c>
      <c r="D18" s="15">
        <f>'EGSZ Intern Abrechnung'!D17</f>
        <v>0.375</v>
      </c>
      <c r="E18" s="16">
        <f>'EGSZ Intern Abrechnung'!E17</f>
        <v>0.70833333333333337</v>
      </c>
      <c r="F18" s="17">
        <f>'EGSZ Intern Abrechnung'!F17</f>
        <v>8</v>
      </c>
      <c r="G18" s="18">
        <f>'EGSZ Intern Abrechnung'!G17</f>
        <v>440</v>
      </c>
      <c r="H18" s="52">
        <f>'EGSZ Intern Abrechnung'!H17</f>
        <v>132</v>
      </c>
      <c r="I18" s="19">
        <f>'EGSZ Intern Abrechnung'!I17</f>
        <v>0</v>
      </c>
      <c r="J18" s="50">
        <f>'EGSZ Intern Abrechnung'!J17</f>
        <v>0</v>
      </c>
      <c r="K18" s="20">
        <f>'EGSZ Intern Abrechnung'!K17</f>
        <v>0</v>
      </c>
      <c r="L18" s="55">
        <f>'EGSZ Intern Abrechnung'!L17</f>
        <v>0</v>
      </c>
      <c r="M18" s="215">
        <f>'EGSZ Intern Abrechnung'!M17</f>
        <v>132</v>
      </c>
      <c r="N18" s="72" t="str">
        <f>'EGSZ Intern Abrechnung'!N17</f>
        <v>Herr Schmitt, LSt-AP, Finanzamt D-Mitte</v>
      </c>
    </row>
    <row r="19" spans="1:14" ht="12.6" customHeight="1" x14ac:dyDescent="0.2">
      <c r="A19" s="59">
        <f>'EGSZ Intern Abrechnung'!A18</f>
        <v>0</v>
      </c>
      <c r="B19" s="58">
        <f>'EGSZ Intern Abrechnung'!B18</f>
        <v>0</v>
      </c>
      <c r="C19" s="11">
        <f>'EGSZ Intern Abrechnung'!C18</f>
        <v>0</v>
      </c>
      <c r="D19" s="15">
        <f>'EGSZ Intern Abrechnung'!D18</f>
        <v>0</v>
      </c>
      <c r="E19" s="16">
        <f>'EGSZ Intern Abrechnung'!E18</f>
        <v>0</v>
      </c>
      <c r="F19" s="17">
        <f>'EGSZ Intern Abrechnung'!F18</f>
        <v>0</v>
      </c>
      <c r="G19" s="18">
        <f>'EGSZ Intern Abrechnung'!G18</f>
        <v>0</v>
      </c>
      <c r="H19" s="52">
        <f>'EGSZ Intern Abrechnung'!H18</f>
        <v>0</v>
      </c>
      <c r="I19" s="19">
        <f>'EGSZ Intern Abrechnung'!I18</f>
        <v>0</v>
      </c>
      <c r="J19" s="50">
        <f>'EGSZ Intern Abrechnung'!J18</f>
        <v>0</v>
      </c>
      <c r="K19" s="20">
        <f>'EGSZ Intern Abrechnung'!K18</f>
        <v>0</v>
      </c>
      <c r="L19" s="55">
        <f>'EGSZ Intern Abrechnung'!L18</f>
        <v>0</v>
      </c>
      <c r="M19" s="215">
        <f>'EGSZ Intern Abrechnung'!M18</f>
        <v>0</v>
      </c>
      <c r="N19" s="72">
        <f>'EGSZ Intern Abrechnung'!N18</f>
        <v>0</v>
      </c>
    </row>
    <row r="20" spans="1:14" ht="12.6" customHeight="1" x14ac:dyDescent="0.2">
      <c r="A20" s="59">
        <f>'EGSZ Intern Abrechnung'!A19</f>
        <v>0</v>
      </c>
      <c r="B20" s="58">
        <f>'EGSZ Intern Abrechnung'!B19</f>
        <v>0</v>
      </c>
      <c r="C20" s="11">
        <f>'EGSZ Intern Abrechnung'!C19</f>
        <v>0</v>
      </c>
      <c r="D20" s="15">
        <f>'EGSZ Intern Abrechnung'!D19</f>
        <v>0</v>
      </c>
      <c r="E20" s="16">
        <f>'EGSZ Intern Abrechnung'!E19</f>
        <v>0</v>
      </c>
      <c r="F20" s="17">
        <f>'EGSZ Intern Abrechnung'!F19</f>
        <v>0</v>
      </c>
      <c r="G20" s="18">
        <f>'EGSZ Intern Abrechnung'!G19</f>
        <v>0</v>
      </c>
      <c r="H20" s="52">
        <f>'EGSZ Intern Abrechnung'!H19</f>
        <v>0</v>
      </c>
      <c r="I20" s="19">
        <f>'EGSZ Intern Abrechnung'!I19</f>
        <v>0</v>
      </c>
      <c r="J20" s="50">
        <f>'EGSZ Intern Abrechnung'!J19</f>
        <v>0</v>
      </c>
      <c r="K20" s="20">
        <f>'EGSZ Intern Abrechnung'!K19</f>
        <v>0</v>
      </c>
      <c r="L20" s="55">
        <f>'EGSZ Intern Abrechnung'!L19</f>
        <v>0</v>
      </c>
      <c r="M20" s="215">
        <f>'EGSZ Intern Abrechnung'!M19</f>
        <v>0</v>
      </c>
      <c r="N20" s="72">
        <f>'EGSZ Intern Abrechnung'!N19</f>
        <v>0</v>
      </c>
    </row>
    <row r="21" spans="1:14" ht="12.6" customHeight="1" x14ac:dyDescent="0.2">
      <c r="A21" s="59">
        <f>'EGSZ Intern Abrechnung'!A20</f>
        <v>0</v>
      </c>
      <c r="B21" s="58">
        <f>'EGSZ Intern Abrechnung'!B20</f>
        <v>0</v>
      </c>
      <c r="C21" s="11">
        <f>'EGSZ Intern Abrechnung'!C20</f>
        <v>0</v>
      </c>
      <c r="D21" s="15">
        <f>'EGSZ Intern Abrechnung'!D20</f>
        <v>0</v>
      </c>
      <c r="E21" s="16">
        <f>'EGSZ Intern Abrechnung'!E20</f>
        <v>0</v>
      </c>
      <c r="F21" s="17">
        <f>'EGSZ Intern Abrechnung'!F20</f>
        <v>0</v>
      </c>
      <c r="G21" s="18">
        <f>'EGSZ Intern Abrechnung'!G20</f>
        <v>0</v>
      </c>
      <c r="H21" s="52">
        <f>'EGSZ Intern Abrechnung'!H20</f>
        <v>0</v>
      </c>
      <c r="I21" s="19">
        <f>'EGSZ Intern Abrechnung'!I20</f>
        <v>0</v>
      </c>
      <c r="J21" s="50">
        <f>'EGSZ Intern Abrechnung'!J20</f>
        <v>0</v>
      </c>
      <c r="K21" s="20">
        <f>'EGSZ Intern Abrechnung'!K20</f>
        <v>0</v>
      </c>
      <c r="L21" s="55">
        <f>'EGSZ Intern Abrechnung'!L20</f>
        <v>0</v>
      </c>
      <c r="M21" s="215">
        <f>'EGSZ Intern Abrechnung'!M20</f>
        <v>0</v>
      </c>
      <c r="N21" s="72">
        <f>'EGSZ Intern Abrechnung'!N20</f>
        <v>0</v>
      </c>
    </row>
    <row r="22" spans="1:14" ht="12.6" customHeight="1" x14ac:dyDescent="0.2">
      <c r="A22" s="59">
        <f>'EGSZ Intern Abrechnung'!A21</f>
        <v>0</v>
      </c>
      <c r="B22" s="58">
        <f>'EGSZ Intern Abrechnung'!B21</f>
        <v>0</v>
      </c>
      <c r="C22" s="11">
        <f>'EGSZ Intern Abrechnung'!C21</f>
        <v>0</v>
      </c>
      <c r="D22" s="15">
        <f>'EGSZ Intern Abrechnung'!D21</f>
        <v>0</v>
      </c>
      <c r="E22" s="16">
        <f>'EGSZ Intern Abrechnung'!E21</f>
        <v>0</v>
      </c>
      <c r="F22" s="17">
        <f>'EGSZ Intern Abrechnung'!F21</f>
        <v>0</v>
      </c>
      <c r="G22" s="18">
        <f>'EGSZ Intern Abrechnung'!G21</f>
        <v>0</v>
      </c>
      <c r="H22" s="52">
        <f>'EGSZ Intern Abrechnung'!H21</f>
        <v>0</v>
      </c>
      <c r="I22" s="19">
        <f>'EGSZ Intern Abrechnung'!I21</f>
        <v>0</v>
      </c>
      <c r="J22" s="50">
        <f>'EGSZ Intern Abrechnung'!J21</f>
        <v>0</v>
      </c>
      <c r="K22" s="20">
        <f>'EGSZ Intern Abrechnung'!K21</f>
        <v>0</v>
      </c>
      <c r="L22" s="55">
        <f>'EGSZ Intern Abrechnung'!L21</f>
        <v>0</v>
      </c>
      <c r="M22" s="215">
        <f>'EGSZ Intern Abrechnung'!M21</f>
        <v>0</v>
      </c>
      <c r="N22" s="72">
        <f>'EGSZ Intern Abrechnung'!N21</f>
        <v>0</v>
      </c>
    </row>
    <row r="23" spans="1:14" ht="12.6" customHeight="1" x14ac:dyDescent="0.2">
      <c r="A23" s="59">
        <f>'EGSZ Intern Abrechnung'!A22</f>
        <v>0</v>
      </c>
      <c r="B23" s="58">
        <f>'EGSZ Intern Abrechnung'!B22</f>
        <v>0</v>
      </c>
      <c r="C23" s="11">
        <f>'EGSZ Intern Abrechnung'!C22</f>
        <v>0</v>
      </c>
      <c r="D23" s="15">
        <f>'EGSZ Intern Abrechnung'!D22</f>
        <v>0</v>
      </c>
      <c r="E23" s="16">
        <f>'EGSZ Intern Abrechnung'!E22</f>
        <v>0</v>
      </c>
      <c r="F23" s="17">
        <f>'EGSZ Intern Abrechnung'!F22</f>
        <v>0</v>
      </c>
      <c r="G23" s="18">
        <f>'EGSZ Intern Abrechnung'!G22</f>
        <v>0</v>
      </c>
      <c r="H23" s="52">
        <f>'EGSZ Intern Abrechnung'!H22</f>
        <v>0</v>
      </c>
      <c r="I23" s="19">
        <f>'EGSZ Intern Abrechnung'!I22</f>
        <v>0</v>
      </c>
      <c r="J23" s="50">
        <f>'EGSZ Intern Abrechnung'!J22</f>
        <v>0</v>
      </c>
      <c r="K23" s="20">
        <f>'EGSZ Intern Abrechnung'!K22</f>
        <v>0</v>
      </c>
      <c r="L23" s="55">
        <f>'EGSZ Intern Abrechnung'!L22</f>
        <v>0</v>
      </c>
      <c r="M23" s="215">
        <f>'EGSZ Intern Abrechnung'!M22</f>
        <v>0</v>
      </c>
      <c r="N23" s="72">
        <f>'EGSZ Intern Abrechnung'!N22</f>
        <v>0</v>
      </c>
    </row>
    <row r="24" spans="1:14" ht="12.6" customHeight="1" x14ac:dyDescent="0.2">
      <c r="A24" s="59">
        <f>'EGSZ Intern Abrechnung'!A23</f>
        <v>0</v>
      </c>
      <c r="B24" s="58">
        <f>'EGSZ Intern Abrechnung'!B23</f>
        <v>0</v>
      </c>
      <c r="C24" s="11">
        <f>'EGSZ Intern Abrechnung'!C23</f>
        <v>0</v>
      </c>
      <c r="D24" s="15">
        <f>'EGSZ Intern Abrechnung'!D23</f>
        <v>0</v>
      </c>
      <c r="E24" s="16">
        <f>'EGSZ Intern Abrechnung'!E23</f>
        <v>0</v>
      </c>
      <c r="F24" s="17">
        <f>'EGSZ Intern Abrechnung'!F23</f>
        <v>0</v>
      </c>
      <c r="G24" s="18">
        <f>'EGSZ Intern Abrechnung'!G23</f>
        <v>0</v>
      </c>
      <c r="H24" s="52">
        <f>'EGSZ Intern Abrechnung'!H23</f>
        <v>0</v>
      </c>
      <c r="I24" s="19">
        <f>'EGSZ Intern Abrechnung'!I23</f>
        <v>0</v>
      </c>
      <c r="J24" s="50">
        <f>'EGSZ Intern Abrechnung'!J23</f>
        <v>0</v>
      </c>
      <c r="K24" s="20">
        <f>'EGSZ Intern Abrechnung'!K23</f>
        <v>0</v>
      </c>
      <c r="L24" s="55">
        <f>'EGSZ Intern Abrechnung'!L23</f>
        <v>0</v>
      </c>
      <c r="M24" s="215">
        <f>'EGSZ Intern Abrechnung'!M23</f>
        <v>0</v>
      </c>
      <c r="N24" s="72">
        <f>'EGSZ Intern Abrechnung'!N23</f>
        <v>0</v>
      </c>
    </row>
    <row r="25" spans="1:14" ht="12.6" customHeight="1" x14ac:dyDescent="0.2">
      <c r="A25" s="59">
        <f>'EGSZ Intern Abrechnung'!A24</f>
        <v>0</v>
      </c>
      <c r="B25" s="58">
        <f>'EGSZ Intern Abrechnung'!B24</f>
        <v>0</v>
      </c>
      <c r="C25" s="11">
        <f>'EGSZ Intern Abrechnung'!C24</f>
        <v>0</v>
      </c>
      <c r="D25" s="15">
        <f>'EGSZ Intern Abrechnung'!D24</f>
        <v>0</v>
      </c>
      <c r="E25" s="16">
        <f>'EGSZ Intern Abrechnung'!E24</f>
        <v>0</v>
      </c>
      <c r="F25" s="17">
        <f>'EGSZ Intern Abrechnung'!F24</f>
        <v>0</v>
      </c>
      <c r="G25" s="18">
        <f>'EGSZ Intern Abrechnung'!G24</f>
        <v>0</v>
      </c>
      <c r="H25" s="52">
        <f>'EGSZ Intern Abrechnung'!H24</f>
        <v>0</v>
      </c>
      <c r="I25" s="19">
        <f>'EGSZ Intern Abrechnung'!I24</f>
        <v>0</v>
      </c>
      <c r="J25" s="50">
        <f>'EGSZ Intern Abrechnung'!J24</f>
        <v>0</v>
      </c>
      <c r="K25" s="20">
        <f>'EGSZ Intern Abrechnung'!K24</f>
        <v>0</v>
      </c>
      <c r="L25" s="55">
        <f>'EGSZ Intern Abrechnung'!L24</f>
        <v>0</v>
      </c>
      <c r="M25" s="215">
        <f>'EGSZ Intern Abrechnung'!M24</f>
        <v>0</v>
      </c>
      <c r="N25" s="72">
        <f>'EGSZ Intern Abrechnung'!N24</f>
        <v>0</v>
      </c>
    </row>
    <row r="26" spans="1:14" ht="12.6" customHeight="1" x14ac:dyDescent="0.2">
      <c r="A26" s="59">
        <f>'EGSZ Intern Abrechnung'!A25</f>
        <v>0</v>
      </c>
      <c r="B26" s="58">
        <f>'EGSZ Intern Abrechnung'!B25</f>
        <v>0</v>
      </c>
      <c r="C26" s="11">
        <f>'EGSZ Intern Abrechnung'!C25</f>
        <v>0</v>
      </c>
      <c r="D26" s="15">
        <f>'EGSZ Intern Abrechnung'!D25</f>
        <v>0</v>
      </c>
      <c r="E26" s="16">
        <f>'EGSZ Intern Abrechnung'!E25</f>
        <v>0</v>
      </c>
      <c r="F26" s="17">
        <f>'EGSZ Intern Abrechnung'!F25</f>
        <v>0</v>
      </c>
      <c r="G26" s="18">
        <f>'EGSZ Intern Abrechnung'!G25</f>
        <v>0</v>
      </c>
      <c r="H26" s="52">
        <f>'EGSZ Intern Abrechnung'!H25</f>
        <v>0</v>
      </c>
      <c r="I26" s="19">
        <f>'EGSZ Intern Abrechnung'!I25</f>
        <v>0</v>
      </c>
      <c r="J26" s="50">
        <f>'EGSZ Intern Abrechnung'!J25</f>
        <v>0</v>
      </c>
      <c r="K26" s="20">
        <f>'EGSZ Intern Abrechnung'!K25</f>
        <v>0</v>
      </c>
      <c r="L26" s="55">
        <f>'EGSZ Intern Abrechnung'!L25</f>
        <v>0</v>
      </c>
      <c r="M26" s="215">
        <f>'EGSZ Intern Abrechnung'!M25</f>
        <v>0</v>
      </c>
      <c r="N26" s="72">
        <f>'EGSZ Intern Abrechnung'!N25</f>
        <v>0</v>
      </c>
    </row>
    <row r="27" spans="1:14" ht="12.6" customHeight="1" x14ac:dyDescent="0.2">
      <c r="A27" s="59">
        <f>'EGSZ Intern Abrechnung'!A26</f>
        <v>0</v>
      </c>
      <c r="B27" s="58">
        <f>'EGSZ Intern Abrechnung'!B26</f>
        <v>0</v>
      </c>
      <c r="C27" s="11">
        <f>'EGSZ Intern Abrechnung'!C26</f>
        <v>0</v>
      </c>
      <c r="D27" s="15">
        <f>'EGSZ Intern Abrechnung'!D26</f>
        <v>0</v>
      </c>
      <c r="E27" s="16">
        <f>'EGSZ Intern Abrechnung'!E26</f>
        <v>0</v>
      </c>
      <c r="F27" s="17">
        <f>'EGSZ Intern Abrechnung'!F26</f>
        <v>0</v>
      </c>
      <c r="G27" s="18">
        <f>'EGSZ Intern Abrechnung'!G26</f>
        <v>0</v>
      </c>
      <c r="H27" s="52">
        <f>'EGSZ Intern Abrechnung'!H26</f>
        <v>0</v>
      </c>
      <c r="I27" s="19">
        <f>'EGSZ Intern Abrechnung'!I26</f>
        <v>0</v>
      </c>
      <c r="J27" s="50">
        <f>'EGSZ Intern Abrechnung'!J26</f>
        <v>0</v>
      </c>
      <c r="K27" s="20">
        <f>'EGSZ Intern Abrechnung'!K26</f>
        <v>0</v>
      </c>
      <c r="L27" s="55">
        <f>'EGSZ Intern Abrechnung'!L26</f>
        <v>0</v>
      </c>
      <c r="M27" s="215">
        <f>'EGSZ Intern Abrechnung'!M26</f>
        <v>0</v>
      </c>
      <c r="N27" s="72">
        <f>'EGSZ Intern Abrechnung'!N26</f>
        <v>0</v>
      </c>
    </row>
    <row r="28" spans="1:14" ht="12.6" customHeight="1" x14ac:dyDescent="0.2">
      <c r="A28" s="59">
        <f>'EGSZ Intern Abrechnung'!A27</f>
        <v>0</v>
      </c>
      <c r="B28" s="58">
        <f>'EGSZ Intern Abrechnung'!B27</f>
        <v>0</v>
      </c>
      <c r="C28" s="11">
        <f>'EGSZ Intern Abrechnung'!C27</f>
        <v>0</v>
      </c>
      <c r="D28" s="15">
        <f>'EGSZ Intern Abrechnung'!D27</f>
        <v>0</v>
      </c>
      <c r="E28" s="16">
        <f>'EGSZ Intern Abrechnung'!E27</f>
        <v>0</v>
      </c>
      <c r="F28" s="17">
        <f>'EGSZ Intern Abrechnung'!F27</f>
        <v>0</v>
      </c>
      <c r="G28" s="18">
        <f>'EGSZ Intern Abrechnung'!G27</f>
        <v>0</v>
      </c>
      <c r="H28" s="52">
        <f>'EGSZ Intern Abrechnung'!H27</f>
        <v>0</v>
      </c>
      <c r="I28" s="19">
        <f>'EGSZ Intern Abrechnung'!I27</f>
        <v>0</v>
      </c>
      <c r="J28" s="50">
        <f>'EGSZ Intern Abrechnung'!J27</f>
        <v>0</v>
      </c>
      <c r="K28" s="20">
        <f>'EGSZ Intern Abrechnung'!K27</f>
        <v>0</v>
      </c>
      <c r="L28" s="55">
        <f>'EGSZ Intern Abrechnung'!L27</f>
        <v>0</v>
      </c>
      <c r="M28" s="215">
        <f>'EGSZ Intern Abrechnung'!M27</f>
        <v>0</v>
      </c>
      <c r="N28" s="72">
        <f>'EGSZ Intern Abrechnung'!N27</f>
        <v>0</v>
      </c>
    </row>
    <row r="29" spans="1:14" ht="12.6" customHeight="1" x14ac:dyDescent="0.2">
      <c r="A29" s="59">
        <f>'EGSZ Intern Abrechnung'!A28</f>
        <v>0</v>
      </c>
      <c r="B29" s="58">
        <f>'EGSZ Intern Abrechnung'!B28</f>
        <v>0</v>
      </c>
      <c r="C29" s="11">
        <f>'EGSZ Intern Abrechnung'!C28</f>
        <v>0</v>
      </c>
      <c r="D29" s="15">
        <f>'EGSZ Intern Abrechnung'!D28</f>
        <v>0</v>
      </c>
      <c r="E29" s="16">
        <f>'EGSZ Intern Abrechnung'!E28</f>
        <v>0</v>
      </c>
      <c r="F29" s="17">
        <f>'EGSZ Intern Abrechnung'!F28</f>
        <v>0</v>
      </c>
      <c r="G29" s="18">
        <f>'EGSZ Intern Abrechnung'!G28</f>
        <v>0</v>
      </c>
      <c r="H29" s="52">
        <f>'EGSZ Intern Abrechnung'!H28</f>
        <v>0</v>
      </c>
      <c r="I29" s="19">
        <f>'EGSZ Intern Abrechnung'!I28</f>
        <v>0</v>
      </c>
      <c r="J29" s="50">
        <f>'EGSZ Intern Abrechnung'!J28</f>
        <v>0</v>
      </c>
      <c r="K29" s="20">
        <f>'EGSZ Intern Abrechnung'!K28</f>
        <v>0</v>
      </c>
      <c r="L29" s="55">
        <f>'EGSZ Intern Abrechnung'!L28</f>
        <v>0</v>
      </c>
      <c r="M29" s="215">
        <f>'EGSZ Intern Abrechnung'!M28</f>
        <v>0</v>
      </c>
      <c r="N29" s="72">
        <f>'EGSZ Intern Abrechnung'!N28</f>
        <v>0</v>
      </c>
    </row>
    <row r="30" spans="1:14" ht="12.6" customHeight="1" x14ac:dyDescent="0.2">
      <c r="A30" s="59">
        <f>'EGSZ Intern Abrechnung'!A29</f>
        <v>0</v>
      </c>
      <c r="B30" s="58">
        <f>'EGSZ Intern Abrechnung'!B29</f>
        <v>0</v>
      </c>
      <c r="C30" s="11">
        <f>'EGSZ Intern Abrechnung'!C29</f>
        <v>0</v>
      </c>
      <c r="D30" s="15">
        <f>'EGSZ Intern Abrechnung'!D29</f>
        <v>0</v>
      </c>
      <c r="E30" s="16">
        <f>'EGSZ Intern Abrechnung'!E29</f>
        <v>0</v>
      </c>
      <c r="F30" s="17">
        <f>'EGSZ Intern Abrechnung'!F29</f>
        <v>0</v>
      </c>
      <c r="G30" s="18">
        <f>'EGSZ Intern Abrechnung'!G29</f>
        <v>0</v>
      </c>
      <c r="H30" s="52">
        <f>'EGSZ Intern Abrechnung'!H29</f>
        <v>0</v>
      </c>
      <c r="I30" s="19">
        <f>'EGSZ Intern Abrechnung'!I29</f>
        <v>0</v>
      </c>
      <c r="J30" s="50">
        <f>'EGSZ Intern Abrechnung'!J29</f>
        <v>0</v>
      </c>
      <c r="K30" s="20">
        <f>'EGSZ Intern Abrechnung'!K29</f>
        <v>0</v>
      </c>
      <c r="L30" s="55">
        <f>'EGSZ Intern Abrechnung'!L29</f>
        <v>0</v>
      </c>
      <c r="M30" s="215">
        <f>'EGSZ Intern Abrechnung'!M29</f>
        <v>0</v>
      </c>
      <c r="N30" s="72">
        <f>'EGSZ Intern Abrechnung'!N29</f>
        <v>0</v>
      </c>
    </row>
    <row r="31" spans="1:14" ht="12.6" customHeight="1" x14ac:dyDescent="0.2">
      <c r="A31" s="59">
        <f>'EGSZ Intern Abrechnung'!A30</f>
        <v>0</v>
      </c>
      <c r="B31" s="58">
        <f>'EGSZ Intern Abrechnung'!B30</f>
        <v>0</v>
      </c>
      <c r="C31" s="11">
        <f>'EGSZ Intern Abrechnung'!C30</f>
        <v>0</v>
      </c>
      <c r="D31" s="15">
        <f>'EGSZ Intern Abrechnung'!D30</f>
        <v>0</v>
      </c>
      <c r="E31" s="16">
        <f>'EGSZ Intern Abrechnung'!E30</f>
        <v>0</v>
      </c>
      <c r="F31" s="17">
        <f>'EGSZ Intern Abrechnung'!F30</f>
        <v>0</v>
      </c>
      <c r="G31" s="18">
        <f>'EGSZ Intern Abrechnung'!G30</f>
        <v>0</v>
      </c>
      <c r="H31" s="52">
        <f>'EGSZ Intern Abrechnung'!H30</f>
        <v>0</v>
      </c>
      <c r="I31" s="19">
        <f>'EGSZ Intern Abrechnung'!I30</f>
        <v>0</v>
      </c>
      <c r="J31" s="50">
        <f>'EGSZ Intern Abrechnung'!J30</f>
        <v>0</v>
      </c>
      <c r="K31" s="20">
        <f>'EGSZ Intern Abrechnung'!K30</f>
        <v>0</v>
      </c>
      <c r="L31" s="55">
        <f>'EGSZ Intern Abrechnung'!L30</f>
        <v>0</v>
      </c>
      <c r="M31" s="215">
        <f>'EGSZ Intern Abrechnung'!M30</f>
        <v>0</v>
      </c>
      <c r="N31" s="72">
        <f>'EGSZ Intern Abrechnung'!N30</f>
        <v>0</v>
      </c>
    </row>
    <row r="32" spans="1:14" ht="12.6" customHeight="1" x14ac:dyDescent="0.2">
      <c r="A32" s="59">
        <f>'EGSZ Intern Abrechnung'!A31</f>
        <v>0</v>
      </c>
      <c r="B32" s="58">
        <f>'EGSZ Intern Abrechnung'!B31</f>
        <v>0</v>
      </c>
      <c r="C32" s="11">
        <f>'EGSZ Intern Abrechnung'!C31</f>
        <v>0</v>
      </c>
      <c r="D32" s="15">
        <f>'EGSZ Intern Abrechnung'!D31</f>
        <v>0</v>
      </c>
      <c r="E32" s="16">
        <f>'EGSZ Intern Abrechnung'!E31</f>
        <v>0</v>
      </c>
      <c r="F32" s="17">
        <f>'EGSZ Intern Abrechnung'!F31</f>
        <v>0</v>
      </c>
      <c r="G32" s="18">
        <f>'EGSZ Intern Abrechnung'!G31</f>
        <v>0</v>
      </c>
      <c r="H32" s="52">
        <f>'EGSZ Intern Abrechnung'!H31</f>
        <v>0</v>
      </c>
      <c r="I32" s="19">
        <f>'EGSZ Intern Abrechnung'!I31</f>
        <v>0</v>
      </c>
      <c r="J32" s="50">
        <f>'EGSZ Intern Abrechnung'!J31</f>
        <v>0</v>
      </c>
      <c r="K32" s="20">
        <f>'EGSZ Intern Abrechnung'!K31</f>
        <v>0</v>
      </c>
      <c r="L32" s="55">
        <f>'EGSZ Intern Abrechnung'!L31</f>
        <v>0</v>
      </c>
      <c r="M32" s="215">
        <f>'EGSZ Intern Abrechnung'!M31</f>
        <v>0</v>
      </c>
      <c r="N32" s="72">
        <f>'EGSZ Intern Abrechnung'!N31</f>
        <v>0</v>
      </c>
    </row>
    <row r="33" spans="1:14" ht="12.6" customHeight="1" x14ac:dyDescent="0.2">
      <c r="A33" s="59">
        <f>'EGSZ Intern Abrechnung'!A32</f>
        <v>0</v>
      </c>
      <c r="B33" s="58">
        <f>'EGSZ Intern Abrechnung'!B32</f>
        <v>0</v>
      </c>
      <c r="C33" s="11">
        <f>'EGSZ Intern Abrechnung'!C32</f>
        <v>0</v>
      </c>
      <c r="D33" s="15">
        <f>'EGSZ Intern Abrechnung'!D32</f>
        <v>0</v>
      </c>
      <c r="E33" s="16">
        <f>'EGSZ Intern Abrechnung'!E32</f>
        <v>0</v>
      </c>
      <c r="F33" s="17">
        <f>'EGSZ Intern Abrechnung'!F32</f>
        <v>0</v>
      </c>
      <c r="G33" s="18">
        <f>'EGSZ Intern Abrechnung'!G32</f>
        <v>0</v>
      </c>
      <c r="H33" s="52">
        <f>'EGSZ Intern Abrechnung'!H32</f>
        <v>0</v>
      </c>
      <c r="I33" s="19">
        <f>'EGSZ Intern Abrechnung'!I32</f>
        <v>0</v>
      </c>
      <c r="J33" s="50">
        <f>'EGSZ Intern Abrechnung'!J32</f>
        <v>0</v>
      </c>
      <c r="K33" s="20">
        <f>'EGSZ Intern Abrechnung'!K32</f>
        <v>0</v>
      </c>
      <c r="L33" s="55">
        <f>'EGSZ Intern Abrechnung'!L32</f>
        <v>0</v>
      </c>
      <c r="M33" s="215">
        <f>'EGSZ Intern Abrechnung'!M32</f>
        <v>0</v>
      </c>
      <c r="N33" s="72">
        <f>'EGSZ Intern Abrechnung'!N32</f>
        <v>0</v>
      </c>
    </row>
    <row r="34" spans="1:14" ht="12.6" customHeight="1" x14ac:dyDescent="0.2">
      <c r="A34" s="59">
        <f>'EGSZ Intern Abrechnung'!A33</f>
        <v>0</v>
      </c>
      <c r="B34" s="58">
        <f>'EGSZ Intern Abrechnung'!B33</f>
        <v>0</v>
      </c>
      <c r="C34" s="11">
        <f>'EGSZ Intern Abrechnung'!C33</f>
        <v>0</v>
      </c>
      <c r="D34" s="15">
        <f>'EGSZ Intern Abrechnung'!D33</f>
        <v>0</v>
      </c>
      <c r="E34" s="16">
        <f>'EGSZ Intern Abrechnung'!E33</f>
        <v>0</v>
      </c>
      <c r="F34" s="17">
        <f>'EGSZ Intern Abrechnung'!F33</f>
        <v>0</v>
      </c>
      <c r="G34" s="18">
        <f>'EGSZ Intern Abrechnung'!G33</f>
        <v>0</v>
      </c>
      <c r="H34" s="52">
        <f>'EGSZ Intern Abrechnung'!H33</f>
        <v>0</v>
      </c>
      <c r="I34" s="19">
        <f>'EGSZ Intern Abrechnung'!I33</f>
        <v>0</v>
      </c>
      <c r="J34" s="50">
        <f>'EGSZ Intern Abrechnung'!J33</f>
        <v>0</v>
      </c>
      <c r="K34" s="20">
        <f>'EGSZ Intern Abrechnung'!K33</f>
        <v>0</v>
      </c>
      <c r="L34" s="55">
        <f>'EGSZ Intern Abrechnung'!L33</f>
        <v>0</v>
      </c>
      <c r="M34" s="215">
        <f>'EGSZ Intern Abrechnung'!M33</f>
        <v>0</v>
      </c>
      <c r="N34" s="72">
        <f>'EGSZ Intern Abrechnung'!N33</f>
        <v>0</v>
      </c>
    </row>
    <row r="35" spans="1:14" ht="12.6" customHeight="1" x14ac:dyDescent="0.2">
      <c r="A35" s="59">
        <f>'EGSZ Intern Abrechnung'!A34</f>
        <v>0</v>
      </c>
      <c r="B35" s="58">
        <f>'EGSZ Intern Abrechnung'!B34</f>
        <v>0</v>
      </c>
      <c r="C35" s="11">
        <f>'EGSZ Intern Abrechnung'!C34</f>
        <v>0</v>
      </c>
      <c r="D35" s="15">
        <f>'EGSZ Intern Abrechnung'!D34</f>
        <v>0</v>
      </c>
      <c r="E35" s="16">
        <f>'EGSZ Intern Abrechnung'!E34</f>
        <v>0</v>
      </c>
      <c r="F35" s="17">
        <f>'EGSZ Intern Abrechnung'!F34</f>
        <v>0</v>
      </c>
      <c r="G35" s="18">
        <f>'EGSZ Intern Abrechnung'!G34</f>
        <v>0</v>
      </c>
      <c r="H35" s="52">
        <f>'EGSZ Intern Abrechnung'!H34</f>
        <v>0</v>
      </c>
      <c r="I35" s="19">
        <f>'EGSZ Intern Abrechnung'!I34</f>
        <v>0</v>
      </c>
      <c r="J35" s="50">
        <f>'EGSZ Intern Abrechnung'!J34</f>
        <v>0</v>
      </c>
      <c r="K35" s="20">
        <f>'EGSZ Intern Abrechnung'!K34</f>
        <v>0</v>
      </c>
      <c r="L35" s="55">
        <f>'EGSZ Intern Abrechnung'!L34</f>
        <v>0</v>
      </c>
      <c r="M35" s="215">
        <f>'EGSZ Intern Abrechnung'!M34</f>
        <v>0</v>
      </c>
      <c r="N35" s="72">
        <f>'EGSZ Intern Abrechnung'!N34</f>
        <v>0</v>
      </c>
    </row>
    <row r="36" spans="1:14" ht="12.6" customHeight="1" x14ac:dyDescent="0.2">
      <c r="A36" s="59">
        <f>'EGSZ Intern Abrechnung'!A35</f>
        <v>0</v>
      </c>
      <c r="B36" s="58">
        <f>'EGSZ Intern Abrechnung'!B35</f>
        <v>0</v>
      </c>
      <c r="C36" s="11">
        <f>'EGSZ Intern Abrechnung'!C35</f>
        <v>0</v>
      </c>
      <c r="D36" s="15">
        <f>'EGSZ Intern Abrechnung'!D35</f>
        <v>0</v>
      </c>
      <c r="E36" s="16">
        <f>'EGSZ Intern Abrechnung'!E35</f>
        <v>0</v>
      </c>
      <c r="F36" s="17">
        <f>'EGSZ Intern Abrechnung'!F35</f>
        <v>0</v>
      </c>
      <c r="G36" s="18">
        <f>'EGSZ Intern Abrechnung'!G35</f>
        <v>0</v>
      </c>
      <c r="H36" s="52">
        <f>'EGSZ Intern Abrechnung'!H35</f>
        <v>0</v>
      </c>
      <c r="I36" s="19">
        <f>'EGSZ Intern Abrechnung'!I35</f>
        <v>0</v>
      </c>
      <c r="J36" s="50">
        <f>'EGSZ Intern Abrechnung'!J35</f>
        <v>0</v>
      </c>
      <c r="K36" s="20">
        <f>'EGSZ Intern Abrechnung'!K35</f>
        <v>0</v>
      </c>
      <c r="L36" s="55">
        <f>'EGSZ Intern Abrechnung'!L35</f>
        <v>0</v>
      </c>
      <c r="M36" s="215">
        <f>'EGSZ Intern Abrechnung'!M35</f>
        <v>0</v>
      </c>
      <c r="N36" s="72">
        <f>'EGSZ Intern Abrechnung'!N35</f>
        <v>0</v>
      </c>
    </row>
    <row r="37" spans="1:14" ht="12.6" customHeight="1" x14ac:dyDescent="0.2">
      <c r="A37" s="59">
        <f>'EGSZ Intern Abrechnung'!A36</f>
        <v>0</v>
      </c>
      <c r="B37" s="58">
        <f>'EGSZ Intern Abrechnung'!B36</f>
        <v>0</v>
      </c>
      <c r="C37" s="11">
        <f>'EGSZ Intern Abrechnung'!C36</f>
        <v>0</v>
      </c>
      <c r="D37" s="15">
        <f>'EGSZ Intern Abrechnung'!D36</f>
        <v>0</v>
      </c>
      <c r="E37" s="16">
        <f>'EGSZ Intern Abrechnung'!E36</f>
        <v>0</v>
      </c>
      <c r="F37" s="17">
        <f>'EGSZ Intern Abrechnung'!F36</f>
        <v>0</v>
      </c>
      <c r="G37" s="18">
        <f>'EGSZ Intern Abrechnung'!G36</f>
        <v>0</v>
      </c>
      <c r="H37" s="52">
        <f>'EGSZ Intern Abrechnung'!H36</f>
        <v>0</v>
      </c>
      <c r="I37" s="19">
        <f>'EGSZ Intern Abrechnung'!I36</f>
        <v>0</v>
      </c>
      <c r="J37" s="50">
        <f>'EGSZ Intern Abrechnung'!J36</f>
        <v>0</v>
      </c>
      <c r="K37" s="20">
        <f>'EGSZ Intern Abrechnung'!K36</f>
        <v>0</v>
      </c>
      <c r="L37" s="55">
        <f>'EGSZ Intern Abrechnung'!L36</f>
        <v>0</v>
      </c>
      <c r="M37" s="215">
        <f>'EGSZ Intern Abrechnung'!M36</f>
        <v>0</v>
      </c>
      <c r="N37" s="72">
        <f>'EGSZ Intern Abrechnung'!N36</f>
        <v>0</v>
      </c>
    </row>
    <row r="38" spans="1:14" ht="12.6" customHeight="1" x14ac:dyDescent="0.2">
      <c r="A38" s="59">
        <f>'EGSZ Intern Abrechnung'!A37</f>
        <v>0</v>
      </c>
      <c r="B38" s="58">
        <f>'EGSZ Intern Abrechnung'!B37</f>
        <v>0</v>
      </c>
      <c r="C38" s="11">
        <f>'EGSZ Intern Abrechnung'!C37</f>
        <v>0</v>
      </c>
      <c r="D38" s="15">
        <f>'EGSZ Intern Abrechnung'!D37</f>
        <v>0</v>
      </c>
      <c r="E38" s="16">
        <f>'EGSZ Intern Abrechnung'!E37</f>
        <v>0</v>
      </c>
      <c r="F38" s="17">
        <f>'EGSZ Intern Abrechnung'!F37</f>
        <v>0</v>
      </c>
      <c r="G38" s="18">
        <f>'EGSZ Intern Abrechnung'!G37</f>
        <v>0</v>
      </c>
      <c r="H38" s="52">
        <f>'EGSZ Intern Abrechnung'!H37</f>
        <v>0</v>
      </c>
      <c r="I38" s="19">
        <f>'EGSZ Intern Abrechnung'!I37</f>
        <v>0</v>
      </c>
      <c r="J38" s="50">
        <f>'EGSZ Intern Abrechnung'!J37</f>
        <v>0</v>
      </c>
      <c r="K38" s="20">
        <f>'EGSZ Intern Abrechnung'!K37</f>
        <v>0</v>
      </c>
      <c r="L38" s="55">
        <f>'EGSZ Intern Abrechnung'!L37</f>
        <v>0</v>
      </c>
      <c r="M38" s="215">
        <f>'EGSZ Intern Abrechnung'!M37</f>
        <v>0</v>
      </c>
      <c r="N38" s="72">
        <f>'EGSZ Intern Abrechnung'!N37</f>
        <v>0</v>
      </c>
    </row>
    <row r="39" spans="1:14" ht="12.6" customHeight="1" x14ac:dyDescent="0.2">
      <c r="A39" s="59">
        <f>'EGSZ Intern Abrechnung'!A38</f>
        <v>0</v>
      </c>
      <c r="B39" s="58">
        <f>'EGSZ Intern Abrechnung'!B38</f>
        <v>0</v>
      </c>
      <c r="C39" s="11">
        <f>'EGSZ Intern Abrechnung'!C38</f>
        <v>0</v>
      </c>
      <c r="D39" s="15">
        <f>'EGSZ Intern Abrechnung'!D38</f>
        <v>0</v>
      </c>
      <c r="E39" s="16">
        <f>'EGSZ Intern Abrechnung'!E38</f>
        <v>0</v>
      </c>
      <c r="F39" s="17">
        <f>'EGSZ Intern Abrechnung'!F38</f>
        <v>0</v>
      </c>
      <c r="G39" s="18">
        <f>'EGSZ Intern Abrechnung'!G38</f>
        <v>0</v>
      </c>
      <c r="H39" s="52">
        <f>'EGSZ Intern Abrechnung'!H38</f>
        <v>0</v>
      </c>
      <c r="I39" s="19">
        <f>'EGSZ Intern Abrechnung'!I38</f>
        <v>0</v>
      </c>
      <c r="J39" s="50">
        <f>'EGSZ Intern Abrechnung'!J38</f>
        <v>0</v>
      </c>
      <c r="K39" s="20">
        <f>'EGSZ Intern Abrechnung'!K38</f>
        <v>0</v>
      </c>
      <c r="L39" s="55">
        <f>'EGSZ Intern Abrechnung'!L38</f>
        <v>0</v>
      </c>
      <c r="M39" s="215">
        <f>'EGSZ Intern Abrechnung'!M38</f>
        <v>0</v>
      </c>
      <c r="N39" s="72">
        <f>'EGSZ Intern Abrechnung'!N38</f>
        <v>0</v>
      </c>
    </row>
    <row r="40" spans="1:14" ht="12.6" customHeight="1" x14ac:dyDescent="0.2">
      <c r="A40" s="59">
        <f>'EGSZ Intern Abrechnung'!A39</f>
        <v>0</v>
      </c>
      <c r="B40" s="58">
        <f>'EGSZ Intern Abrechnung'!B39</f>
        <v>0</v>
      </c>
      <c r="C40" s="11">
        <f>'EGSZ Intern Abrechnung'!C39</f>
        <v>0</v>
      </c>
      <c r="D40" s="15">
        <f>'EGSZ Intern Abrechnung'!D39</f>
        <v>0</v>
      </c>
      <c r="E40" s="16">
        <f>'EGSZ Intern Abrechnung'!E39</f>
        <v>0</v>
      </c>
      <c r="F40" s="17">
        <f>'EGSZ Intern Abrechnung'!F39</f>
        <v>0</v>
      </c>
      <c r="G40" s="18">
        <f>'EGSZ Intern Abrechnung'!G39</f>
        <v>0</v>
      </c>
      <c r="H40" s="52">
        <f>'EGSZ Intern Abrechnung'!H39</f>
        <v>0</v>
      </c>
      <c r="I40" s="19">
        <f>'EGSZ Intern Abrechnung'!I39</f>
        <v>0</v>
      </c>
      <c r="J40" s="50">
        <f>'EGSZ Intern Abrechnung'!J39</f>
        <v>0</v>
      </c>
      <c r="K40" s="20">
        <f>'EGSZ Intern Abrechnung'!K39</f>
        <v>0</v>
      </c>
      <c r="L40" s="55">
        <f>'EGSZ Intern Abrechnung'!L39</f>
        <v>0</v>
      </c>
      <c r="M40" s="215">
        <f>'EGSZ Intern Abrechnung'!M39</f>
        <v>0</v>
      </c>
      <c r="N40" s="72">
        <f>'EGSZ Intern Abrechnung'!N39</f>
        <v>0</v>
      </c>
    </row>
    <row r="41" spans="1:14" ht="12.6" customHeight="1" thickBot="1" x14ac:dyDescent="0.25">
      <c r="A41" s="59">
        <f>'EGSZ Intern Abrechnung'!A40</f>
        <v>0</v>
      </c>
      <c r="B41" s="58">
        <f>'EGSZ Intern Abrechnung'!B40</f>
        <v>0</v>
      </c>
      <c r="C41" s="11">
        <f>'EGSZ Intern Abrechnung'!C40</f>
        <v>0</v>
      </c>
      <c r="D41" s="15">
        <f>'EGSZ Intern Abrechnung'!D40</f>
        <v>0</v>
      </c>
      <c r="E41" s="16">
        <f>'EGSZ Intern Abrechnung'!E40</f>
        <v>0</v>
      </c>
      <c r="F41" s="17">
        <f>'EGSZ Intern Abrechnung'!F40</f>
        <v>0</v>
      </c>
      <c r="G41" s="18">
        <f>'EGSZ Intern Abrechnung'!G40</f>
        <v>0</v>
      </c>
      <c r="H41" s="52">
        <f>'EGSZ Intern Abrechnung'!H40</f>
        <v>0</v>
      </c>
      <c r="I41" s="19">
        <f>'EGSZ Intern Abrechnung'!I40</f>
        <v>0</v>
      </c>
      <c r="J41" s="50">
        <f>'EGSZ Intern Abrechnung'!J40</f>
        <v>0</v>
      </c>
      <c r="K41" s="20">
        <f>'EGSZ Intern Abrechnung'!K40</f>
        <v>0</v>
      </c>
      <c r="L41" s="55">
        <f>'EGSZ Intern Abrechnung'!L40</f>
        <v>0</v>
      </c>
      <c r="M41" s="215">
        <f>'EGSZ Intern Abrechnung'!M40</f>
        <v>0</v>
      </c>
      <c r="N41" s="72">
        <f>'EGSZ Intern Abrechnung'!N40</f>
        <v>0</v>
      </c>
    </row>
    <row r="42" spans="1:14" s="14" customFormat="1" ht="20.100000000000001" customHeight="1" thickBot="1" x14ac:dyDescent="0.25">
      <c r="A42" s="12"/>
      <c r="B42" s="13"/>
      <c r="C42" s="13"/>
      <c r="D42" s="21"/>
      <c r="E42" s="21"/>
      <c r="F42" s="21"/>
      <c r="G42" s="76"/>
      <c r="H42" s="22">
        <f t="shared" ref="H42:M42" si="0">SUM(H11:H41)</f>
        <v>307.79999999999995</v>
      </c>
      <c r="I42" s="22">
        <f t="shared" si="0"/>
        <v>61.599999999999994</v>
      </c>
      <c r="J42" s="22">
        <f t="shared" si="0"/>
        <v>240</v>
      </c>
      <c r="K42" s="22">
        <f t="shared" si="0"/>
        <v>65</v>
      </c>
      <c r="L42" s="22">
        <f t="shared" si="0"/>
        <v>195.9</v>
      </c>
      <c r="M42" s="216">
        <f t="shared" si="0"/>
        <v>870.3</v>
      </c>
      <c r="N42" s="155" t="s">
        <v>92</v>
      </c>
    </row>
    <row r="48" spans="1:14" s="81" customFormat="1" ht="12" x14ac:dyDescent="0.2">
      <c r="A48" s="81" t="s">
        <v>32</v>
      </c>
      <c r="I48" s="81" t="s">
        <v>109</v>
      </c>
      <c r="M48" s="81" t="s">
        <v>101</v>
      </c>
    </row>
    <row r="49" spans="1:13" s="81" customFormat="1" ht="12" x14ac:dyDescent="0.2">
      <c r="A49" s="81" t="s">
        <v>110</v>
      </c>
      <c r="H49" s="82"/>
      <c r="I49" s="146" t="s">
        <v>94</v>
      </c>
      <c r="M49" s="217" t="s">
        <v>29</v>
      </c>
    </row>
  </sheetData>
  <sheetProtection algorithmName="SHA-512" hashValue="Z26IZoKJ4z4iL/jdXX+o8lVF6Cps57TrTBwGD3yDcwNqN8pL+YFfavWLQVGEgoPwEkgO0gDUSZRzOSc1QxOARw==" saltValue="gV/6mAyuFi130/ikGviXXw==" spinCount="100000" sheet="1" objects="1" scenarios="1"/>
  <mergeCells count="4">
    <mergeCell ref="G7:H7"/>
    <mergeCell ref="D8:F8"/>
    <mergeCell ref="G8:H8"/>
    <mergeCell ref="D7:F7"/>
  </mergeCells>
  <phoneticPr fontId="0" type="noConversion"/>
  <hyperlinks>
    <hyperlink ref="M49" r:id="rId1" xr:uid="{00000000-0004-0000-0100-000000000000}"/>
    <hyperlink ref="I49" r:id="rId2" xr:uid="{00000000-0004-0000-0100-000001000000}"/>
  </hyperlinks>
  <printOptions gridLinesSet="0"/>
  <pageMargins left="0.74803149606299213" right="0.78740157480314965" top="0.98425196850393704" bottom="0.78740157480314965" header="0.59055118110236227" footer="0.59055118110236227"/>
  <pageSetup paperSize="9" scale="69" orientation="landscape" horizontalDpi="300" verticalDpi="300" r:id="rId3"/>
  <headerFooter alignWithMargins="0">
    <oddHeader xml:space="preserve">&amp;L&amp;"CorpoA,Fett"&amp;24&amp;K002060EGSZ &amp;"CorpoS,Standard"&amp;12&amp;K000000AUDIT | TAX | LEGAL&amp;R&amp;"CorpoS,Standard"&amp;12
</oddHeader>
    <oddFooter>&amp;L&amp;"CorpoS,Standard"&amp;8&amp;D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3"/>
  <sheetViews>
    <sheetView showGridLines="0" showZeros="0" zoomScale="120" workbookViewId="0">
      <pane ySplit="9" topLeftCell="A10" activePane="bottomLeft" state="frozenSplit"/>
      <selection pane="bottomLeft" sqref="A1:O1048576"/>
    </sheetView>
  </sheetViews>
  <sheetFormatPr baseColWidth="10" defaultRowHeight="12.75" x14ac:dyDescent="0.2"/>
  <cols>
    <col min="1" max="2" width="7.7109375" style="1" customWidth="1"/>
    <col min="3" max="3" width="21.7109375" style="1" customWidth="1"/>
    <col min="4" max="7" width="7.7109375" style="1" customWidth="1"/>
    <col min="8" max="8" width="10.7109375" style="1" customWidth="1"/>
    <col min="9" max="13" width="14.7109375" style="1" customWidth="1"/>
    <col min="14" max="14" width="42" style="1" customWidth="1"/>
    <col min="15" max="16" width="8.7109375" style="1" customWidth="1"/>
    <col min="17" max="237" width="15.7109375" style="1" customWidth="1"/>
    <col min="238" max="16384" width="11.42578125" style="1"/>
  </cols>
  <sheetData>
    <row r="1" spans="1:14" ht="15.75" x14ac:dyDescent="0.25">
      <c r="A1" s="2" t="str">
        <f>'EGSZ Intern Reisekostensätze'!A1</f>
        <v>REISEKOSTEN DEUTSCHLAND 2026</v>
      </c>
      <c r="B1" s="2"/>
    </row>
    <row r="2" spans="1:14" ht="6" customHeight="1" x14ac:dyDescent="0.2"/>
    <row r="3" spans="1:14" x14ac:dyDescent="0.2">
      <c r="A3" s="1" t="s">
        <v>4</v>
      </c>
      <c r="C3" s="3">
        <f>数据记录!$B$15</f>
        <v>46054</v>
      </c>
      <c r="D3"/>
      <c r="F3" s="4"/>
      <c r="G3" s="5"/>
      <c r="H3" s="5"/>
    </row>
    <row r="4" spans="1:14" ht="6" customHeight="1" x14ac:dyDescent="0.2">
      <c r="F4"/>
      <c r="G4" s="5"/>
      <c r="H4" s="5"/>
    </row>
    <row r="5" spans="1:14" x14ac:dyDescent="0.2">
      <c r="A5" s="1" t="s">
        <v>5</v>
      </c>
      <c r="C5" s="6" t="str">
        <f>数据记录!$C$6&amp;" "&amp;数据记录!$C$4</f>
        <v>Jet Li</v>
      </c>
      <c r="D5"/>
      <c r="E5"/>
      <c r="F5"/>
      <c r="G5" s="5"/>
      <c r="H5" s="5"/>
    </row>
    <row r="7" spans="1:14" s="71" customFormat="1" ht="45.95" customHeight="1" x14ac:dyDescent="0.2">
      <c r="A7" s="213" t="s">
        <v>6</v>
      </c>
      <c r="B7" s="91" t="s">
        <v>15</v>
      </c>
      <c r="C7" s="89" t="s">
        <v>7</v>
      </c>
      <c r="D7" s="31" t="s">
        <v>0</v>
      </c>
      <c r="E7" s="30"/>
      <c r="F7" s="28"/>
      <c r="G7" s="32" t="s">
        <v>8</v>
      </c>
      <c r="H7" s="28"/>
      <c r="I7" s="29" t="s">
        <v>25</v>
      </c>
      <c r="J7" s="105" t="s">
        <v>57</v>
      </c>
      <c r="K7" s="106" t="s">
        <v>58</v>
      </c>
      <c r="L7" s="106" t="s">
        <v>59</v>
      </c>
      <c r="M7" s="56" t="s">
        <v>26</v>
      </c>
      <c r="N7" s="56" t="s">
        <v>20</v>
      </c>
    </row>
    <row r="8" spans="1:14" s="71" customFormat="1" ht="8.25" customHeight="1" x14ac:dyDescent="0.2">
      <c r="A8" s="25"/>
      <c r="B8" s="92"/>
      <c r="C8" s="90"/>
      <c r="D8" s="23"/>
      <c r="E8" s="24"/>
      <c r="F8" s="24"/>
      <c r="G8" s="25"/>
      <c r="H8" s="26"/>
      <c r="I8" s="8"/>
      <c r="J8" s="48"/>
      <c r="K8" s="27"/>
      <c r="L8" s="54"/>
      <c r="M8" s="214"/>
      <c r="N8" s="69"/>
    </row>
    <row r="9" spans="1:14" s="71" customFormat="1" ht="30" customHeight="1" x14ac:dyDescent="0.2">
      <c r="A9" s="9"/>
      <c r="B9" s="57"/>
      <c r="C9" s="88"/>
      <c r="D9" s="7" t="s">
        <v>9</v>
      </c>
      <c r="E9" s="33" t="s">
        <v>10</v>
      </c>
      <c r="F9" s="33" t="s">
        <v>42</v>
      </c>
      <c r="G9" s="10" t="s">
        <v>11</v>
      </c>
      <c r="H9" s="60" t="s">
        <v>16</v>
      </c>
      <c r="I9" s="61" t="s">
        <v>16</v>
      </c>
      <c r="J9" s="62" t="s">
        <v>16</v>
      </c>
      <c r="K9" s="63" t="s">
        <v>16</v>
      </c>
      <c r="L9" s="64" t="s">
        <v>16</v>
      </c>
      <c r="M9" s="41" t="s">
        <v>16</v>
      </c>
      <c r="N9" s="70"/>
    </row>
    <row r="10" spans="1:14" ht="12.6" customHeight="1" x14ac:dyDescent="0.2">
      <c r="A10" s="59">
        <f>数据记录!A15</f>
        <v>1</v>
      </c>
      <c r="B10" s="58">
        <f>数据记录!B15</f>
        <v>46054</v>
      </c>
      <c r="C10" s="11" t="str">
        <f>数据记录!G15</f>
        <v>Frankfurt-Düsseldorf-Frankfurt</v>
      </c>
      <c r="D10" s="15">
        <f>数据记录!C15</f>
        <v>0.35416666666666669</v>
      </c>
      <c r="E10" s="16">
        <f>数据记录!D15</f>
        <v>0.97916666666666663</v>
      </c>
      <c r="F10" s="17">
        <f>IF(ISNUMBER(数据记录!C15)=FALSE,0,IF(ISNUMBER(数据记录!D15)=FALSE,0,IF(E10-D10&lt;=0,(TIMEVALUE("23:59")-D10)*24+(1/60)+E10*24,(E10-D10)*24)))</f>
        <v>15</v>
      </c>
      <c r="G10" s="18">
        <f>MAX(0,INT(数据记录!H15))</f>
        <v>440</v>
      </c>
      <c r="H10" s="52">
        <f>MAX(0,G10*'EGSZ Intern Reisekostensätze'!F$10)</f>
        <v>132</v>
      </c>
      <c r="I10" s="19">
        <f>MAX(0,(MAX(IF(F10&gt;='EGSZ Intern Reisekostensätze'!D$7,'EGSZ Intern Reisekostensätze'!D$10,IF(F10&gt;'EGSZ Intern Reisekostensätze'!C$7,'EGSZ Intern Reisekostensätze'!C$10,IF('EGSZ Intern Abrechnung'!F10&gt;'EGSZ Intern Reisekostensätze'!B$7,'EGSZ Intern Reisekostensätze'!B$10,0))),IF(F10&gt;0,IF(D10=0,'EGSZ Intern Reisekostensätze'!B$10,IF(E10=0,'EGSZ Intern Reisekostensätze'!B$10,0)),0)))-IF(数据记录!K15="X",0.2*'EGSZ Intern Reisekostensätze'!D$10)-IF(数据记录!L15="x",0.4*'EGSZ Intern Reisekostensätze'!D$10)-IF(数据记录!M15="x",0.4*'EGSZ Intern Reisekostensätze'!D$10))</f>
        <v>14</v>
      </c>
      <c r="J10" s="50">
        <f>IF(数据记录!J15&gt;0,数据记录!J15,IF('EGSZ Intern Abrechnung'!E10=0,IF(数据记录!I15="p",'EGSZ Intern Reisekostensätze'!K$10,0),0))</f>
        <v>0</v>
      </c>
      <c r="K10" s="20">
        <f>数据记录!N15</f>
        <v>65</v>
      </c>
      <c r="L10" s="55">
        <f>数据记录!O15</f>
        <v>12.5</v>
      </c>
      <c r="M10" s="215">
        <f t="shared" ref="M10:M40" si="0">SUM(H10:L10)</f>
        <v>223.5</v>
      </c>
      <c r="N10" s="72" t="str">
        <f>数据记录!E15</f>
        <v>Christian Gerow/EGSZ</v>
      </c>
    </row>
    <row r="11" spans="1:14" ht="12.6" customHeight="1" x14ac:dyDescent="0.2">
      <c r="A11" s="59">
        <f>数据记录!A16</f>
        <v>2</v>
      </c>
      <c r="B11" s="58">
        <f>数据记录!B16</f>
        <v>46056</v>
      </c>
      <c r="C11" s="11" t="str">
        <f>数据记录!G16</f>
        <v>Frankfurt-Hamburg</v>
      </c>
      <c r="D11" s="15">
        <f>数据记录!C16</f>
        <v>0.91666666666666663</v>
      </c>
      <c r="E11" s="16">
        <f>数据记录!D16</f>
        <v>0</v>
      </c>
      <c r="F11" s="17">
        <f>IF(ISNUMBER(数据记录!C16)=FALSE,0,IF(ISNUMBER(数据记录!D16)=FALSE,0,IF(E11-D11&lt;=0,(TIMEVALUE("23:59")-D11)*24+(1/60)+E11*24,(E11-D11)*24)))</f>
        <v>2.0000000000000009</v>
      </c>
      <c r="G11" s="18">
        <f>MAX(0,INT(数据记录!H16))</f>
        <v>5</v>
      </c>
      <c r="H11" s="52">
        <f>MAX(0,G11*'EGSZ Intern Reisekostensätze'!F$10)</f>
        <v>1.5</v>
      </c>
      <c r="I11" s="19">
        <f>MAX(0,(MAX(IF(F11&gt;='EGSZ Intern Reisekostensätze'!D$7,'EGSZ Intern Reisekostensätze'!D$10,IF(F11&gt;'EGSZ Intern Reisekostensätze'!C$7,'EGSZ Intern Reisekostensätze'!C$10,IF('EGSZ Intern Abrechnung'!F11&gt;'EGSZ Intern Reisekostensätze'!B$7,'EGSZ Intern Reisekostensätze'!B$10,0))),IF(F11&gt;0,IF(D11=0,'EGSZ Intern Reisekostensätze'!B$10,IF(E11=0,'EGSZ Intern Reisekostensätze'!B$10,0)),0)))-IF(数据记录!K16="X",0.2*'EGSZ Intern Reisekostensätze'!D$10)-IF(数据记录!L16="x",0.4*'EGSZ Intern Reisekostensätze'!D$10)-IF(数据记录!M16="x",0.4*'EGSZ Intern Reisekostensätze'!D$10))</f>
        <v>14</v>
      </c>
      <c r="J11" s="50">
        <f>IF(数据记录!J16&gt;0,数据记录!J16,IF('EGSZ Intern Abrechnung'!E11=0,IF(数据记录!I16="p",'EGSZ Intern Reisekostensätze'!K$10,0),0))</f>
        <v>0</v>
      </c>
      <c r="K11" s="20">
        <f>数据记录!N16</f>
        <v>0</v>
      </c>
      <c r="L11" s="55">
        <f>数据记录!O16</f>
        <v>25</v>
      </c>
      <c r="M11" s="215">
        <f t="shared" si="0"/>
        <v>40.5</v>
      </c>
      <c r="N11" s="72" t="str">
        <f>数据记录!E16</f>
        <v>Ben Wang/Wang Industries</v>
      </c>
    </row>
    <row r="12" spans="1:14" ht="12.6" customHeight="1" x14ac:dyDescent="0.2">
      <c r="A12" s="59">
        <f>数据记录!A17</f>
        <v>0</v>
      </c>
      <c r="B12" s="58">
        <f>数据记录!B17</f>
        <v>46057</v>
      </c>
      <c r="C12" s="11" t="str">
        <f>数据记录!G17</f>
        <v>Hamburg</v>
      </c>
      <c r="D12" s="16">
        <f>数据记录!C17</f>
        <v>0</v>
      </c>
      <c r="E12" s="16">
        <f>数据记录!D17</f>
        <v>0</v>
      </c>
      <c r="F12" s="17">
        <f>IF(ISNUMBER(数据记录!C17)=FALSE,0,IF(ISNUMBER(数据记录!D17)=FALSE,0,IF(E12-D12&lt;=0,(TIMEVALUE("23:59")-D12)*24+(1/60)+E12*24,(E12-D12)*24)))</f>
        <v>24</v>
      </c>
      <c r="G12" s="18">
        <f>MAX(0,INT(数据记录!H17))</f>
        <v>54</v>
      </c>
      <c r="H12" s="52">
        <f>MAX(0,G12*'EGSZ Intern Reisekostensätze'!F$10)</f>
        <v>16.2</v>
      </c>
      <c r="I12" s="19">
        <f>MAX(0,(MAX(IF(F12&gt;='EGSZ Intern Reisekostensätze'!D$7,'EGSZ Intern Reisekostensätze'!D$10,IF(F12&gt;'EGSZ Intern Reisekostensätze'!C$7,'EGSZ Intern Reisekostensätze'!C$10,IF('EGSZ Intern Abrechnung'!F12&gt;'EGSZ Intern Reisekostensätze'!B$7,'EGSZ Intern Reisekostensätze'!B$10,0))),IF(F12&gt;0,IF(D12=0,'EGSZ Intern Reisekostensätze'!B$10,IF(E12=0,'EGSZ Intern Reisekostensätze'!B$10,0)),0)))-IF(数据记录!K17="X",0.2*'EGSZ Intern Reisekostensätze'!D$10)-IF(数据记录!L17="x",0.4*'EGSZ Intern Reisekostensätze'!D$10)-IF(数据记录!M17="x",0.4*'EGSZ Intern Reisekostensätze'!D$10))</f>
        <v>11.199999999999998</v>
      </c>
      <c r="J12" s="50">
        <f>IF(数据记录!J17&gt;0,数据记录!J17,IF('EGSZ Intern Abrechnung'!E12=0,IF(数据记录!I17="p",'EGSZ Intern Reisekostensätze'!K$10,0),0))</f>
        <v>0</v>
      </c>
      <c r="K12" s="20">
        <f>数据记录!N17</f>
        <v>0</v>
      </c>
      <c r="L12" s="55">
        <f>数据记录!O17</f>
        <v>0</v>
      </c>
      <c r="M12" s="215">
        <f t="shared" si="0"/>
        <v>27.4</v>
      </c>
      <c r="N12" s="72">
        <f>数据记录!E17</f>
        <v>0</v>
      </c>
    </row>
    <row r="13" spans="1:14" ht="12.6" customHeight="1" x14ac:dyDescent="0.2">
      <c r="A13" s="59">
        <f>数据记录!A18</f>
        <v>0</v>
      </c>
      <c r="B13" s="58">
        <f>数据记录!B18</f>
        <v>46058</v>
      </c>
      <c r="C13" s="11" t="str">
        <f>数据记录!G18</f>
        <v>Hamburg-Frankfurt</v>
      </c>
      <c r="D13" s="15">
        <f>数据记录!C18</f>
        <v>0</v>
      </c>
      <c r="E13" s="16">
        <f>数据记录!D18</f>
        <v>0.3125</v>
      </c>
      <c r="F13" s="17">
        <f>IF(ISNUMBER(数据记录!C18)=FALSE,0,IF(ISNUMBER(数据记录!D18)=FALSE,0,IF(E13-D13&lt;=0,(TIMEVALUE("23:59")-D13)*24+(1/60)+E13*24,(E13-D13)*24)))</f>
        <v>7.5</v>
      </c>
      <c r="G13" s="18">
        <f>MAX(0,INT(数据记录!H18))</f>
        <v>0</v>
      </c>
      <c r="H13" s="52">
        <f>MAX(0,G13*'EGSZ Intern Reisekostensätze'!F$10)</f>
        <v>0</v>
      </c>
      <c r="I13" s="19">
        <f>MAX(0,(MAX(IF(F13&gt;='EGSZ Intern Reisekostensätze'!D$7,'EGSZ Intern Reisekostensätze'!D$10,IF(F13&gt;'EGSZ Intern Reisekostensätze'!C$7,'EGSZ Intern Reisekostensätze'!C$10,IF('EGSZ Intern Abrechnung'!F13&gt;'EGSZ Intern Reisekostensätze'!B$7,'EGSZ Intern Reisekostensätze'!B$10,0))),IF(F13&gt;0,IF(D13=0,'EGSZ Intern Reisekostensätze'!B$10,IF(E13=0,'EGSZ Intern Reisekostensätze'!B$10,0)),0)))-IF(数据记录!K18="X",0.2*'EGSZ Intern Reisekostensätze'!D$10)-IF(数据记录!L18="x",0.4*'EGSZ Intern Reisekostensätze'!D$10)-IF(数据记录!M18="x",0.4*'EGSZ Intern Reisekostensätze'!D$10))</f>
        <v>8.3999999999999986</v>
      </c>
      <c r="J13" s="50">
        <f>IF(数据记录!J18&gt;0,数据记录!J18,IF('EGSZ Intern Abrechnung'!E13=0,IF(数据记录!I18="p",'EGSZ Intern Reisekostensätze'!K$10,0),0))</f>
        <v>240</v>
      </c>
      <c r="K13" s="20">
        <f>数据记录!N18</f>
        <v>0</v>
      </c>
      <c r="L13" s="55">
        <f>数据记录!O18</f>
        <v>150</v>
      </c>
      <c r="M13" s="215">
        <f t="shared" si="0"/>
        <v>398.4</v>
      </c>
      <c r="N13" s="72">
        <f>数据记录!E18</f>
        <v>0</v>
      </c>
    </row>
    <row r="14" spans="1:14" ht="12.6" customHeight="1" x14ac:dyDescent="0.2">
      <c r="A14" s="59">
        <f>数据记录!A19</f>
        <v>0</v>
      </c>
      <c r="B14" s="58">
        <f>数据记录!B19</f>
        <v>0</v>
      </c>
      <c r="C14" s="11">
        <f>数据记录!G19</f>
        <v>0</v>
      </c>
      <c r="D14" s="15">
        <f>数据记录!C19</f>
        <v>0</v>
      </c>
      <c r="E14" s="16">
        <f>数据记录!D19</f>
        <v>0</v>
      </c>
      <c r="F14" s="17">
        <f>IF(ISNUMBER(数据记录!C19)=FALSE,0,IF(ISNUMBER(数据记录!D19)=FALSE,0,IF(E14-D14&lt;=0,(TIMEVALUE("23:59")-D14)*24+(1/60)+E14*24,(E14-D14)*24)))</f>
        <v>0</v>
      </c>
      <c r="G14" s="18">
        <f>MAX(0,INT(数据记录!H19))</f>
        <v>5</v>
      </c>
      <c r="H14" s="52">
        <f>MAX(0,G14*'EGSZ Intern Reisekostensätze'!F$10)</f>
        <v>1.5</v>
      </c>
      <c r="I14" s="19">
        <f>MAX(0,(MAX(IF(F14&gt;='EGSZ Intern Reisekostensätze'!D$7,'EGSZ Intern Reisekostensätze'!D$10,IF(F14&gt;'EGSZ Intern Reisekostensätze'!C$7,'EGSZ Intern Reisekostensätze'!C$10,IF('EGSZ Intern Abrechnung'!F14&gt;'EGSZ Intern Reisekostensätze'!B$7,'EGSZ Intern Reisekostensätze'!B$10,0))),IF(F14&gt;0,IF(D14=0,'EGSZ Intern Reisekostensätze'!B$10,IF(E14=0,'EGSZ Intern Reisekostensätze'!B$10,0)),0)))-IF(数据记录!K19="X",0.2*'EGSZ Intern Reisekostensätze'!D$10)-IF(数据记录!L19="x",0.4*'EGSZ Intern Reisekostensätze'!D$10)-IF(数据记录!M19="x",0.4*'EGSZ Intern Reisekostensätze'!D$10))</f>
        <v>0</v>
      </c>
      <c r="J14" s="50">
        <f>IF(数据记录!J19&gt;0,数据记录!J19,IF('EGSZ Intern Abrechnung'!E14=0,IF(数据记录!I19="p",'EGSZ Intern Reisekostensätze'!K$10,0),0))</f>
        <v>0</v>
      </c>
      <c r="K14" s="20">
        <f>数据记录!N19</f>
        <v>0</v>
      </c>
      <c r="L14" s="55">
        <f>数据记录!O19</f>
        <v>0</v>
      </c>
      <c r="M14" s="215">
        <f t="shared" si="0"/>
        <v>1.5</v>
      </c>
      <c r="N14" s="72">
        <f>数据记录!E19</f>
        <v>0</v>
      </c>
    </row>
    <row r="15" spans="1:14" ht="12.6" customHeight="1" x14ac:dyDescent="0.2">
      <c r="A15" s="59">
        <f>数据记录!A20</f>
        <v>3</v>
      </c>
      <c r="B15" s="58">
        <f>数据记录!B20</f>
        <v>46070</v>
      </c>
      <c r="C15" s="11" t="str">
        <f>数据记录!G20</f>
        <v>Düsseldorf-Köln-Düsseldorf</v>
      </c>
      <c r="D15" s="15">
        <f>数据记录!C20</f>
        <v>0.83333333333333337</v>
      </c>
      <c r="E15" s="16">
        <f>数据记录!D20</f>
        <v>0.20833333333333334</v>
      </c>
      <c r="F15" s="17">
        <f>IF(ISNUMBER(数据记录!C20)=FALSE,0,IF(ISNUMBER(数据记录!D20)=FALSE,0,IF(E15-D15&lt;=0,(TIMEVALUE("23:59")-D15)*24+(1/60)+E15*24,(E15-D15)*24)))</f>
        <v>9</v>
      </c>
      <c r="G15" s="18">
        <f>MAX(0,INT(数据记录!H20))</f>
        <v>82</v>
      </c>
      <c r="H15" s="52">
        <f>MAX(0,G15*'EGSZ Intern Reisekostensätze'!F$10)</f>
        <v>24.599999999999998</v>
      </c>
      <c r="I15" s="19">
        <f>MAX(0,(MAX(IF(F15&gt;='EGSZ Intern Reisekostensätze'!D$7,'EGSZ Intern Reisekostensätze'!D$10,IF(F15&gt;'EGSZ Intern Reisekostensätze'!C$7,'EGSZ Intern Reisekostensätze'!C$10,IF('EGSZ Intern Abrechnung'!F15&gt;'EGSZ Intern Reisekostensätze'!B$7,'EGSZ Intern Reisekostensätze'!B$10,0))),IF(F15&gt;0,IF(D15=0,'EGSZ Intern Reisekostensätze'!B$10,IF(E15=0,'EGSZ Intern Reisekostensätze'!B$10,0)),0)))-IF(数据记录!K20="X",0.2*'EGSZ Intern Reisekostensätze'!D$10)-IF(数据记录!L20="x",0.4*'EGSZ Intern Reisekostensätze'!D$10)-IF(数据记录!M20="x",0.4*'EGSZ Intern Reisekostensätze'!D$10))</f>
        <v>14</v>
      </c>
      <c r="J15" s="50">
        <f>IF(数据记录!J20&gt;0,数据记录!J20,IF('EGSZ Intern Abrechnung'!E15=0,IF(数据记录!I20="p",'EGSZ Intern Reisekostensätze'!K$10,0),0))</f>
        <v>0</v>
      </c>
      <c r="K15" s="20">
        <f>数据记录!N20</f>
        <v>0</v>
      </c>
      <c r="L15" s="55">
        <f>数据记录!O20</f>
        <v>8.4</v>
      </c>
      <c r="M15" s="215">
        <f t="shared" si="0"/>
        <v>46.999999999999993</v>
      </c>
      <c r="N15" s="72" t="str">
        <f>数据记录!E20</f>
        <v>Nachtdienst Eilig GmbH</v>
      </c>
    </row>
    <row r="16" spans="1:14" ht="12.6" customHeight="1" x14ac:dyDescent="0.2">
      <c r="A16" s="59">
        <f>数据记录!A21</f>
        <v>0</v>
      </c>
      <c r="B16" s="58">
        <f>数据记录!B21</f>
        <v>0</v>
      </c>
      <c r="C16" s="11">
        <f>数据记录!G21</f>
        <v>0</v>
      </c>
      <c r="D16" s="15">
        <f>数据记录!C21</f>
        <v>0</v>
      </c>
      <c r="E16" s="16">
        <f>数据记录!D21</f>
        <v>0</v>
      </c>
      <c r="F16" s="17">
        <f>IF(ISNUMBER(数据记录!C21)=FALSE,0,IF(ISNUMBER(数据记录!D21)=FALSE,0,IF(E16-D16&lt;=0,(TIMEVALUE("23:59")-D16)*24+(1/60)+E16*24,(E16-D16)*24)))</f>
        <v>0</v>
      </c>
      <c r="G16" s="18">
        <f>MAX(0,INT(数据记录!H21))</f>
        <v>0</v>
      </c>
      <c r="H16" s="52">
        <f>MAX(0,G16*'EGSZ Intern Reisekostensätze'!F$10)</f>
        <v>0</v>
      </c>
      <c r="I16" s="19">
        <f>MAX(0,(MAX(IF(F16&gt;='EGSZ Intern Reisekostensätze'!D$7,'EGSZ Intern Reisekostensätze'!D$10,IF(F16&gt;'EGSZ Intern Reisekostensätze'!C$7,'EGSZ Intern Reisekostensätze'!C$10,IF('EGSZ Intern Abrechnung'!F16&gt;'EGSZ Intern Reisekostensätze'!B$7,'EGSZ Intern Reisekostensätze'!B$10,0))),IF(F16&gt;0,IF(D16=0,'EGSZ Intern Reisekostensätze'!B$10,IF(E16=0,'EGSZ Intern Reisekostensätze'!B$10,0)),0)))-IF(数据记录!K21="X",0.2*'EGSZ Intern Reisekostensätze'!D$10)-IF(数据记录!L21="x",0.4*'EGSZ Intern Reisekostensätze'!D$10)-IF(数据记录!M21="x",0.4*'EGSZ Intern Reisekostensätze'!D$10))</f>
        <v>0</v>
      </c>
      <c r="J16" s="50">
        <f>IF(数据记录!J21&gt;0,数据记录!J21,IF('EGSZ Intern Abrechnung'!E16=0,IF(数据记录!I21="p",'EGSZ Intern Reisekostensätze'!K$10,0),0))</f>
        <v>0</v>
      </c>
      <c r="K16" s="20">
        <f>数据记录!N21</f>
        <v>0</v>
      </c>
      <c r="L16" s="55">
        <f>数据记录!O21</f>
        <v>0</v>
      </c>
      <c r="M16" s="215">
        <f t="shared" si="0"/>
        <v>0</v>
      </c>
      <c r="N16" s="72">
        <f>数据记录!E21</f>
        <v>0</v>
      </c>
    </row>
    <row r="17" spans="1:14" ht="12.6" customHeight="1" x14ac:dyDescent="0.2">
      <c r="A17" s="59">
        <f>数据记录!A22</f>
        <v>4</v>
      </c>
      <c r="B17" s="58">
        <f>数据记录!B22</f>
        <v>46071</v>
      </c>
      <c r="C17" s="11" t="str">
        <f>数据记录!G22</f>
        <v>Frankfurt-Düsseldorf-Frankfurt</v>
      </c>
      <c r="D17" s="15">
        <f>数据记录!C22</f>
        <v>0.375</v>
      </c>
      <c r="E17" s="16">
        <f>数据记录!D22</f>
        <v>0.70833333333333337</v>
      </c>
      <c r="F17" s="17">
        <f>IF(ISNUMBER(数据记录!C22)=FALSE,0,IF(ISNUMBER(数据记录!D22)=FALSE,0,IF(E17-D17&lt;=0,(TIMEVALUE("23:59")-D17)*24+(1/60)+E17*24,(E17-D17)*24)))</f>
        <v>8</v>
      </c>
      <c r="G17" s="18">
        <f>MAX(0,INT(数据记录!H22))</f>
        <v>440</v>
      </c>
      <c r="H17" s="52">
        <f>MAX(0,G17*'EGSZ Intern Reisekostensätze'!F$10)</f>
        <v>132</v>
      </c>
      <c r="I17" s="19">
        <f>MAX(0,(MAX(IF(F17&gt;='EGSZ Intern Reisekostensätze'!D$7,'EGSZ Intern Reisekostensätze'!D$10,IF(F17&gt;'EGSZ Intern Reisekostensätze'!C$7,'EGSZ Intern Reisekostensätze'!C$10,IF('EGSZ Intern Abrechnung'!F17&gt;'EGSZ Intern Reisekostensätze'!B$7,'EGSZ Intern Reisekostensätze'!B$10,0))),IF(F17&gt;0,IF(D17=0,'EGSZ Intern Reisekostensätze'!B$10,IF(E17=0,'EGSZ Intern Reisekostensätze'!B$10,0)),0)))-IF(数据记录!K22="X",0.2*'EGSZ Intern Reisekostensätze'!D$10)-IF(数据记录!L22="x",0.4*'EGSZ Intern Reisekostensätze'!D$10)-IF(数据记录!M22="x",0.4*'EGSZ Intern Reisekostensätze'!D$10))</f>
        <v>0</v>
      </c>
      <c r="J17" s="50">
        <f>IF(数据记录!J22&gt;0,数据记录!J22,IF('EGSZ Intern Abrechnung'!E17=0,IF(数据记录!I22="p",'EGSZ Intern Reisekostensätze'!K$10,0),0))</f>
        <v>0</v>
      </c>
      <c r="K17" s="20">
        <f>数据记录!N22</f>
        <v>0</v>
      </c>
      <c r="L17" s="55">
        <f>数据记录!O22</f>
        <v>0</v>
      </c>
      <c r="M17" s="215">
        <f t="shared" si="0"/>
        <v>132</v>
      </c>
      <c r="N17" s="72" t="str">
        <f>数据记录!E22</f>
        <v>Herr Schmitt, LSt-AP, Finanzamt D-Mitte</v>
      </c>
    </row>
    <row r="18" spans="1:14" ht="12.6" customHeight="1" x14ac:dyDescent="0.2">
      <c r="A18" s="59">
        <f>数据记录!A23</f>
        <v>0</v>
      </c>
      <c r="B18" s="58">
        <f>数据记录!B23</f>
        <v>0</v>
      </c>
      <c r="C18" s="11">
        <f>数据记录!G23</f>
        <v>0</v>
      </c>
      <c r="D18" s="15">
        <f>数据记录!C23</f>
        <v>0</v>
      </c>
      <c r="E18" s="16">
        <f>数据记录!D23</f>
        <v>0</v>
      </c>
      <c r="F18" s="17">
        <f>IF(ISNUMBER(数据记录!C23)=FALSE,0,IF(ISNUMBER(数据记录!D23)=FALSE,0,IF(E18-D18&lt;=0,(TIMEVALUE("23:59")-D18)*24+(1/60)+E18*24,(E18-D18)*24)))</f>
        <v>0</v>
      </c>
      <c r="G18" s="18">
        <f>MAX(0,INT(数据记录!H23))</f>
        <v>0</v>
      </c>
      <c r="H18" s="52">
        <f>MAX(0,G18*'EGSZ Intern Reisekostensätze'!F$10)</f>
        <v>0</v>
      </c>
      <c r="I18" s="19">
        <f>MAX(0,(MAX(IF(F18&gt;='EGSZ Intern Reisekostensätze'!D$7,'EGSZ Intern Reisekostensätze'!D$10,IF(F18&gt;'EGSZ Intern Reisekostensätze'!C$7,'EGSZ Intern Reisekostensätze'!C$10,IF('EGSZ Intern Abrechnung'!F18&gt;'EGSZ Intern Reisekostensätze'!B$7,'EGSZ Intern Reisekostensätze'!B$10,0))),IF(F18&gt;0,IF(D18=0,'EGSZ Intern Reisekostensätze'!B$10,IF(E18=0,'EGSZ Intern Reisekostensätze'!B$10,0)),0)))-IF(数据记录!K23="X",0.2*'EGSZ Intern Reisekostensätze'!D$10)-IF(数据记录!L23="x",0.4*'EGSZ Intern Reisekostensätze'!D$10)-IF(数据记录!M23="x",0.4*'EGSZ Intern Reisekostensätze'!D$10))</f>
        <v>0</v>
      </c>
      <c r="J18" s="50">
        <f>IF(数据记录!J23&gt;0,数据记录!J23,IF('EGSZ Intern Abrechnung'!E18=0,IF(数据记录!I23="p",'EGSZ Intern Reisekostensätze'!K$10,0),0))</f>
        <v>0</v>
      </c>
      <c r="K18" s="20">
        <f>数据记录!N23</f>
        <v>0</v>
      </c>
      <c r="L18" s="55">
        <f>数据记录!O23</f>
        <v>0</v>
      </c>
      <c r="M18" s="215">
        <f t="shared" si="0"/>
        <v>0</v>
      </c>
      <c r="N18" s="72">
        <f>数据记录!E23</f>
        <v>0</v>
      </c>
    </row>
    <row r="19" spans="1:14" ht="12.6" customHeight="1" x14ac:dyDescent="0.2">
      <c r="A19" s="59">
        <f>数据记录!A24</f>
        <v>0</v>
      </c>
      <c r="B19" s="58">
        <f>数据记录!B24</f>
        <v>0</v>
      </c>
      <c r="C19" s="11">
        <f>数据记录!G24</f>
        <v>0</v>
      </c>
      <c r="D19" s="15">
        <f>数据记录!C24</f>
        <v>0</v>
      </c>
      <c r="E19" s="16">
        <f>数据记录!D24</f>
        <v>0</v>
      </c>
      <c r="F19" s="17">
        <f>IF(ISNUMBER(数据记录!C24)=FALSE,0,IF(ISNUMBER(数据记录!D24)=FALSE,0,IF(E19-D19&lt;=0,(TIMEVALUE("23:59")-D19)*24+(1/60)+E19*24,(E19-D19)*24)))</f>
        <v>0</v>
      </c>
      <c r="G19" s="18">
        <f>MAX(0,INT(数据记录!H24))</f>
        <v>0</v>
      </c>
      <c r="H19" s="52">
        <f>MAX(0,G19*'EGSZ Intern Reisekostensätze'!F$10)</f>
        <v>0</v>
      </c>
      <c r="I19" s="19">
        <f>MAX(0,(MAX(IF(F19&gt;='EGSZ Intern Reisekostensätze'!D$7,'EGSZ Intern Reisekostensätze'!D$10,IF(F19&gt;'EGSZ Intern Reisekostensätze'!C$7,'EGSZ Intern Reisekostensätze'!C$10,IF('EGSZ Intern Abrechnung'!F19&gt;'EGSZ Intern Reisekostensätze'!B$7,'EGSZ Intern Reisekostensätze'!B$10,0))),IF(F19&gt;0,IF(D19=0,'EGSZ Intern Reisekostensätze'!B$10,IF(E19=0,'EGSZ Intern Reisekostensätze'!B$10,0)),0)))-IF(数据记录!K24="X",0.2*'EGSZ Intern Reisekostensätze'!D$10)-IF(数据记录!L24="x",0.4*'EGSZ Intern Reisekostensätze'!D$10)-IF(数据记录!M24="x",0.4*'EGSZ Intern Reisekostensätze'!D$10))</f>
        <v>0</v>
      </c>
      <c r="J19" s="50">
        <f>IF(数据记录!J24&gt;0,数据记录!J24,IF('EGSZ Intern Abrechnung'!E19=0,IF(数据记录!I24="p",'EGSZ Intern Reisekostensätze'!K$10,0),0))</f>
        <v>0</v>
      </c>
      <c r="K19" s="20">
        <f>数据记录!N24</f>
        <v>0</v>
      </c>
      <c r="L19" s="55">
        <f>数据记录!O24</f>
        <v>0</v>
      </c>
      <c r="M19" s="215">
        <f t="shared" si="0"/>
        <v>0</v>
      </c>
      <c r="N19" s="72">
        <f>数据记录!E24</f>
        <v>0</v>
      </c>
    </row>
    <row r="20" spans="1:14" ht="12.6" customHeight="1" x14ac:dyDescent="0.2">
      <c r="A20" s="59">
        <f>数据记录!A25</f>
        <v>0</v>
      </c>
      <c r="B20" s="58">
        <f>数据记录!B25</f>
        <v>0</v>
      </c>
      <c r="C20" s="11">
        <f>数据记录!G25</f>
        <v>0</v>
      </c>
      <c r="D20" s="15">
        <f>数据记录!C25</f>
        <v>0</v>
      </c>
      <c r="E20" s="16">
        <f>数据记录!D25</f>
        <v>0</v>
      </c>
      <c r="F20" s="17">
        <f>IF(ISNUMBER(数据记录!C25)=FALSE,0,IF(ISNUMBER(数据记录!D25)=FALSE,0,IF(E20-D20&lt;=0,(TIMEVALUE("23:59")-D20)*24+(1/60)+E20*24,(E20-D20)*24)))</f>
        <v>0</v>
      </c>
      <c r="G20" s="18">
        <f>MAX(0,INT(数据记录!H25))</f>
        <v>0</v>
      </c>
      <c r="H20" s="52">
        <f>MAX(0,G20*'EGSZ Intern Reisekostensätze'!F$10)</f>
        <v>0</v>
      </c>
      <c r="I20" s="19">
        <f>MAX(0,(MAX(IF(F20&gt;='EGSZ Intern Reisekostensätze'!D$7,'EGSZ Intern Reisekostensätze'!D$10,IF(F20&gt;'EGSZ Intern Reisekostensätze'!C$7,'EGSZ Intern Reisekostensätze'!C$10,IF('EGSZ Intern Abrechnung'!F20&gt;'EGSZ Intern Reisekostensätze'!B$7,'EGSZ Intern Reisekostensätze'!B$10,0))),IF(F20&gt;0,IF(D20=0,'EGSZ Intern Reisekostensätze'!B$10,IF(E20=0,'EGSZ Intern Reisekostensätze'!B$10,0)),0)))-IF(数据记录!K25="X",0.2*'EGSZ Intern Reisekostensätze'!D$10)-IF(数据记录!L25="x",0.4*'EGSZ Intern Reisekostensätze'!D$10)-IF(数据记录!M25="x",0.4*'EGSZ Intern Reisekostensätze'!D$10))</f>
        <v>0</v>
      </c>
      <c r="J20" s="50">
        <f>IF(数据记录!J25&gt;0,数据记录!J25,IF('EGSZ Intern Abrechnung'!E20=0,IF(数据记录!I25="p",'EGSZ Intern Reisekostensätze'!K$10,0),0))</f>
        <v>0</v>
      </c>
      <c r="K20" s="20">
        <f>数据记录!N25</f>
        <v>0</v>
      </c>
      <c r="L20" s="55">
        <f>数据记录!O25</f>
        <v>0</v>
      </c>
      <c r="M20" s="215">
        <f t="shared" si="0"/>
        <v>0</v>
      </c>
      <c r="N20" s="72">
        <f>数据记录!E25</f>
        <v>0</v>
      </c>
    </row>
    <row r="21" spans="1:14" ht="12.6" customHeight="1" x14ac:dyDescent="0.2">
      <c r="A21" s="59">
        <f>数据记录!A26</f>
        <v>0</v>
      </c>
      <c r="B21" s="58">
        <f>数据记录!B26</f>
        <v>0</v>
      </c>
      <c r="C21" s="11">
        <f>数据记录!G26</f>
        <v>0</v>
      </c>
      <c r="D21" s="15">
        <f>数据记录!C26</f>
        <v>0</v>
      </c>
      <c r="E21" s="16">
        <f>数据记录!D26</f>
        <v>0</v>
      </c>
      <c r="F21" s="17">
        <f>IF(ISNUMBER(数据记录!C26)=FALSE,0,IF(ISNUMBER(数据记录!D26)=FALSE,0,IF(E21-D21&lt;=0,(TIMEVALUE("23:59")-D21)*24+(1/60)+E21*24,(E21-D21)*24)))</f>
        <v>0</v>
      </c>
      <c r="G21" s="18">
        <f>MAX(0,INT(数据记录!H26))</f>
        <v>0</v>
      </c>
      <c r="H21" s="52">
        <f>MAX(0,G21*'EGSZ Intern Reisekostensätze'!F$10)</f>
        <v>0</v>
      </c>
      <c r="I21" s="19">
        <f>MAX(0,(MAX(IF(F21&gt;='EGSZ Intern Reisekostensätze'!D$7,'EGSZ Intern Reisekostensätze'!D$10,IF(F21&gt;'EGSZ Intern Reisekostensätze'!C$7,'EGSZ Intern Reisekostensätze'!C$10,IF('EGSZ Intern Abrechnung'!F21&gt;'EGSZ Intern Reisekostensätze'!B$7,'EGSZ Intern Reisekostensätze'!B$10,0))),IF(F21&gt;0,IF(D21=0,'EGSZ Intern Reisekostensätze'!B$10,IF(E21=0,'EGSZ Intern Reisekostensätze'!B$10,0)),0)))-IF(数据记录!K26="X",0.2*'EGSZ Intern Reisekostensätze'!D$10)-IF(数据记录!L26="x",0.4*'EGSZ Intern Reisekostensätze'!D$10)-IF(数据记录!M26="x",0.4*'EGSZ Intern Reisekostensätze'!D$10))</f>
        <v>0</v>
      </c>
      <c r="J21" s="50">
        <f>IF(数据记录!J26&gt;0,数据记录!J26,IF('EGSZ Intern Abrechnung'!E21=0,IF(数据记录!I26="p",'EGSZ Intern Reisekostensätze'!K$10,0),0))</f>
        <v>0</v>
      </c>
      <c r="K21" s="20">
        <f>数据记录!N26</f>
        <v>0</v>
      </c>
      <c r="L21" s="55">
        <f>数据记录!O26</f>
        <v>0</v>
      </c>
      <c r="M21" s="215">
        <f t="shared" si="0"/>
        <v>0</v>
      </c>
      <c r="N21" s="72">
        <f>数据记录!E26</f>
        <v>0</v>
      </c>
    </row>
    <row r="22" spans="1:14" ht="12.6" customHeight="1" x14ac:dyDescent="0.2">
      <c r="A22" s="59">
        <f>数据记录!A27</f>
        <v>0</v>
      </c>
      <c r="B22" s="58">
        <f>数据记录!B27</f>
        <v>0</v>
      </c>
      <c r="C22" s="11">
        <f>数据记录!G27</f>
        <v>0</v>
      </c>
      <c r="D22" s="15">
        <f>数据记录!C27</f>
        <v>0</v>
      </c>
      <c r="E22" s="16">
        <f>数据记录!D27</f>
        <v>0</v>
      </c>
      <c r="F22" s="17">
        <f>IF(ISNUMBER(数据记录!C27)=FALSE,0,IF(ISNUMBER(数据记录!D27)=FALSE,0,IF(E22-D22&lt;=0,(TIMEVALUE("23:59")-D22)*24+(1/60)+E22*24,(E22-D22)*24)))</f>
        <v>0</v>
      </c>
      <c r="G22" s="18">
        <f>MAX(0,INT(数据记录!H27))</f>
        <v>0</v>
      </c>
      <c r="H22" s="52">
        <f>MAX(0,G22*'EGSZ Intern Reisekostensätze'!F$10)</f>
        <v>0</v>
      </c>
      <c r="I22" s="19">
        <f>MAX(0,(MAX(IF(F22&gt;='EGSZ Intern Reisekostensätze'!D$7,'EGSZ Intern Reisekostensätze'!D$10,IF(F22&gt;'EGSZ Intern Reisekostensätze'!C$7,'EGSZ Intern Reisekostensätze'!C$10,IF('EGSZ Intern Abrechnung'!F22&gt;'EGSZ Intern Reisekostensätze'!B$7,'EGSZ Intern Reisekostensätze'!B$10,0))),IF(F22&gt;0,IF(D22=0,'EGSZ Intern Reisekostensätze'!B$10,IF(E22=0,'EGSZ Intern Reisekostensätze'!B$10,0)),0)))-IF(数据记录!K27="X",0.2*'EGSZ Intern Reisekostensätze'!D$10)-IF(数据记录!L27="x",0.4*'EGSZ Intern Reisekostensätze'!D$10)-IF(数据记录!M27="x",0.4*'EGSZ Intern Reisekostensätze'!D$10))</f>
        <v>0</v>
      </c>
      <c r="J22" s="50">
        <f>IF(数据记录!J27&gt;0,数据记录!J27,IF('EGSZ Intern Abrechnung'!E22=0,IF(数据记录!I27="p",'EGSZ Intern Reisekostensätze'!K$10,0),0))</f>
        <v>0</v>
      </c>
      <c r="K22" s="20">
        <f>数据记录!N27</f>
        <v>0</v>
      </c>
      <c r="L22" s="55">
        <f>数据记录!O27</f>
        <v>0</v>
      </c>
      <c r="M22" s="215">
        <f t="shared" si="0"/>
        <v>0</v>
      </c>
      <c r="N22" s="72">
        <f>数据记录!E27</f>
        <v>0</v>
      </c>
    </row>
    <row r="23" spans="1:14" ht="12.6" customHeight="1" x14ac:dyDescent="0.2">
      <c r="A23" s="59">
        <f>数据记录!A28</f>
        <v>0</v>
      </c>
      <c r="B23" s="58">
        <f>数据记录!B28</f>
        <v>0</v>
      </c>
      <c r="C23" s="11">
        <f>数据记录!G28</f>
        <v>0</v>
      </c>
      <c r="D23" s="15">
        <f>数据记录!C28</f>
        <v>0</v>
      </c>
      <c r="E23" s="16">
        <f>数据记录!D28</f>
        <v>0</v>
      </c>
      <c r="F23" s="17">
        <f>IF(ISNUMBER(数据记录!C28)=FALSE,0,IF(ISNUMBER(数据记录!D28)=FALSE,0,IF(E23-D23&lt;=0,(TIMEVALUE("23:59")-D23)*24+(1/60)+E23*24,(E23-D23)*24)))</f>
        <v>0</v>
      </c>
      <c r="G23" s="18">
        <f>MAX(0,INT(数据记录!H28))</f>
        <v>0</v>
      </c>
      <c r="H23" s="52">
        <f>MAX(0,G23*'EGSZ Intern Reisekostensätze'!F$10)</f>
        <v>0</v>
      </c>
      <c r="I23" s="19">
        <f>MAX(0,(MAX(IF(F23&gt;='EGSZ Intern Reisekostensätze'!D$7,'EGSZ Intern Reisekostensätze'!D$10,IF(F23&gt;'EGSZ Intern Reisekostensätze'!C$7,'EGSZ Intern Reisekostensätze'!C$10,IF('EGSZ Intern Abrechnung'!F23&gt;'EGSZ Intern Reisekostensätze'!B$7,'EGSZ Intern Reisekostensätze'!B$10,0))),IF(F23&gt;0,IF(D23=0,'EGSZ Intern Reisekostensätze'!B$10,IF(E23=0,'EGSZ Intern Reisekostensätze'!B$10,0)),0)))-IF(数据记录!K28="X",0.2*'EGSZ Intern Reisekostensätze'!D$10)-IF(数据记录!L28="x",0.4*'EGSZ Intern Reisekostensätze'!D$10)-IF(数据记录!M28="x",0.4*'EGSZ Intern Reisekostensätze'!D$10))</f>
        <v>0</v>
      </c>
      <c r="J23" s="50">
        <f>IF(数据记录!J28&gt;0,数据记录!J28,IF('EGSZ Intern Abrechnung'!E23=0,IF(数据记录!I28="p",'EGSZ Intern Reisekostensätze'!K$10,0),0))</f>
        <v>0</v>
      </c>
      <c r="K23" s="20">
        <f>数据记录!N28</f>
        <v>0</v>
      </c>
      <c r="L23" s="55">
        <f>数据记录!O28</f>
        <v>0</v>
      </c>
      <c r="M23" s="215">
        <f t="shared" si="0"/>
        <v>0</v>
      </c>
      <c r="N23" s="72">
        <f>数据记录!E28</f>
        <v>0</v>
      </c>
    </row>
    <row r="24" spans="1:14" ht="12.6" customHeight="1" x14ac:dyDescent="0.2">
      <c r="A24" s="59">
        <f>数据记录!A29</f>
        <v>0</v>
      </c>
      <c r="B24" s="58">
        <f>数据记录!B29</f>
        <v>0</v>
      </c>
      <c r="C24" s="11">
        <f>数据记录!G29</f>
        <v>0</v>
      </c>
      <c r="D24" s="15">
        <f>数据记录!C29</f>
        <v>0</v>
      </c>
      <c r="E24" s="16">
        <f>数据记录!D29</f>
        <v>0</v>
      </c>
      <c r="F24" s="17">
        <f>IF(ISNUMBER(数据记录!C29)=FALSE,0,IF(ISNUMBER(数据记录!D29)=FALSE,0,IF(E24-D24&lt;=0,(TIMEVALUE("23:59")-D24)*24+(1/60)+E24*24,(E24-D24)*24)))</f>
        <v>0</v>
      </c>
      <c r="G24" s="18">
        <f>MAX(0,INT(数据记录!H29))</f>
        <v>0</v>
      </c>
      <c r="H24" s="52">
        <f>MAX(0,G24*'EGSZ Intern Reisekostensätze'!F$10)</f>
        <v>0</v>
      </c>
      <c r="I24" s="19">
        <f>MAX(0,(MAX(IF(F24&gt;='EGSZ Intern Reisekostensätze'!D$7,'EGSZ Intern Reisekostensätze'!D$10,IF(F24&gt;'EGSZ Intern Reisekostensätze'!C$7,'EGSZ Intern Reisekostensätze'!C$10,IF('EGSZ Intern Abrechnung'!F24&gt;'EGSZ Intern Reisekostensätze'!B$7,'EGSZ Intern Reisekostensätze'!B$10,0))),IF(F24&gt;0,IF(D24=0,'EGSZ Intern Reisekostensätze'!B$10,IF(E24=0,'EGSZ Intern Reisekostensätze'!B$10,0)),0)))-IF(数据记录!K29="X",0.2*'EGSZ Intern Reisekostensätze'!D$10)-IF(数据记录!L29="x",0.4*'EGSZ Intern Reisekostensätze'!D$10)-IF(数据记录!M29="x",0.4*'EGSZ Intern Reisekostensätze'!D$10))</f>
        <v>0</v>
      </c>
      <c r="J24" s="50">
        <f>IF(数据记录!J29&gt;0,数据记录!J29,IF('EGSZ Intern Abrechnung'!E24=0,IF(数据记录!I29="p",'EGSZ Intern Reisekostensätze'!K$10,0),0))</f>
        <v>0</v>
      </c>
      <c r="K24" s="20">
        <f>数据记录!N29</f>
        <v>0</v>
      </c>
      <c r="L24" s="55">
        <f>数据记录!O29</f>
        <v>0</v>
      </c>
      <c r="M24" s="215">
        <f t="shared" si="0"/>
        <v>0</v>
      </c>
      <c r="N24" s="72">
        <f>数据记录!E29</f>
        <v>0</v>
      </c>
    </row>
    <row r="25" spans="1:14" ht="12.6" customHeight="1" x14ac:dyDescent="0.2">
      <c r="A25" s="59">
        <f>数据记录!A30</f>
        <v>0</v>
      </c>
      <c r="B25" s="58">
        <f>数据记录!B30</f>
        <v>0</v>
      </c>
      <c r="C25" s="11">
        <f>数据记录!G30</f>
        <v>0</v>
      </c>
      <c r="D25" s="15">
        <f>数据记录!C30</f>
        <v>0</v>
      </c>
      <c r="E25" s="16">
        <f>数据记录!D30</f>
        <v>0</v>
      </c>
      <c r="F25" s="17">
        <f>IF(ISNUMBER(数据记录!C30)=FALSE,0,IF(ISNUMBER(数据记录!D30)=FALSE,0,IF(E25-D25&lt;=0,(TIMEVALUE("23:59")-D25)*24+(1/60)+E25*24,(E25-D25)*24)))</f>
        <v>0</v>
      </c>
      <c r="G25" s="18">
        <f>MAX(0,INT(数据记录!H30))</f>
        <v>0</v>
      </c>
      <c r="H25" s="52">
        <f>MAX(0,G25*'EGSZ Intern Reisekostensätze'!F$10)</f>
        <v>0</v>
      </c>
      <c r="I25" s="19">
        <f>MAX(0,(MAX(IF(F25&gt;='EGSZ Intern Reisekostensätze'!D$7,'EGSZ Intern Reisekostensätze'!D$10,IF(F25&gt;'EGSZ Intern Reisekostensätze'!C$7,'EGSZ Intern Reisekostensätze'!C$10,IF('EGSZ Intern Abrechnung'!F25&gt;'EGSZ Intern Reisekostensätze'!B$7,'EGSZ Intern Reisekostensätze'!B$10,0))),IF(F25&gt;0,IF(D25=0,'EGSZ Intern Reisekostensätze'!B$10,IF(E25=0,'EGSZ Intern Reisekostensätze'!B$10,0)),0)))-IF(数据记录!K30="X",0.2*'EGSZ Intern Reisekostensätze'!D$10)-IF(数据记录!L30="x",0.4*'EGSZ Intern Reisekostensätze'!D$10)-IF(数据记录!M30="x",0.4*'EGSZ Intern Reisekostensätze'!D$10))</f>
        <v>0</v>
      </c>
      <c r="J25" s="50">
        <f>IF(数据记录!J30&gt;0,数据记录!J30,IF('EGSZ Intern Abrechnung'!E25=0,IF(数据记录!I30="p",'EGSZ Intern Reisekostensätze'!K$10,0),0))</f>
        <v>0</v>
      </c>
      <c r="K25" s="20">
        <f>数据记录!N30</f>
        <v>0</v>
      </c>
      <c r="L25" s="55">
        <f>数据记录!O30</f>
        <v>0</v>
      </c>
      <c r="M25" s="215">
        <f t="shared" si="0"/>
        <v>0</v>
      </c>
      <c r="N25" s="72">
        <f>数据记录!E30</f>
        <v>0</v>
      </c>
    </row>
    <row r="26" spans="1:14" ht="12.6" customHeight="1" x14ac:dyDescent="0.2">
      <c r="A26" s="59">
        <f>数据记录!A31</f>
        <v>0</v>
      </c>
      <c r="B26" s="58">
        <f>数据记录!B31</f>
        <v>0</v>
      </c>
      <c r="C26" s="11">
        <f>数据记录!G31</f>
        <v>0</v>
      </c>
      <c r="D26" s="15">
        <f>数据记录!C31</f>
        <v>0</v>
      </c>
      <c r="E26" s="16">
        <f>数据记录!D31</f>
        <v>0</v>
      </c>
      <c r="F26" s="17">
        <f>IF(ISNUMBER(数据记录!C31)=FALSE,0,IF(ISNUMBER(数据记录!D31)=FALSE,0,IF(E26-D26&lt;=0,(TIMEVALUE("23:59")-D26)*24+(1/60)+E26*24,(E26-D26)*24)))</f>
        <v>0</v>
      </c>
      <c r="G26" s="18">
        <f>MAX(0,INT(数据记录!H31))</f>
        <v>0</v>
      </c>
      <c r="H26" s="52">
        <f>MAX(0,G26*'EGSZ Intern Reisekostensätze'!F$10)</f>
        <v>0</v>
      </c>
      <c r="I26" s="19">
        <f>MAX(0,(MAX(IF(F26&gt;='EGSZ Intern Reisekostensätze'!D$7,'EGSZ Intern Reisekostensätze'!D$10,IF(F26&gt;'EGSZ Intern Reisekostensätze'!C$7,'EGSZ Intern Reisekostensätze'!C$10,IF('EGSZ Intern Abrechnung'!F26&gt;'EGSZ Intern Reisekostensätze'!B$7,'EGSZ Intern Reisekostensätze'!B$10,0))),IF(F26&gt;0,IF(D26=0,'EGSZ Intern Reisekostensätze'!B$10,IF(E26=0,'EGSZ Intern Reisekostensätze'!B$10,0)),0)))-IF(数据记录!K31="X",0.2*'EGSZ Intern Reisekostensätze'!D$10)-IF(数据记录!L31="x",0.4*'EGSZ Intern Reisekostensätze'!D$10)-IF(数据记录!M31="x",0.4*'EGSZ Intern Reisekostensätze'!D$10))</f>
        <v>0</v>
      </c>
      <c r="J26" s="50">
        <f>IF(数据记录!J31&gt;0,数据记录!J31,IF('EGSZ Intern Abrechnung'!E26=0,IF(数据记录!I31="p",'EGSZ Intern Reisekostensätze'!K$10,0),0))</f>
        <v>0</v>
      </c>
      <c r="K26" s="20">
        <f>数据记录!N31</f>
        <v>0</v>
      </c>
      <c r="L26" s="55">
        <f>数据记录!O31</f>
        <v>0</v>
      </c>
      <c r="M26" s="215">
        <f t="shared" si="0"/>
        <v>0</v>
      </c>
      <c r="N26" s="72">
        <f>数据记录!E31</f>
        <v>0</v>
      </c>
    </row>
    <row r="27" spans="1:14" ht="12.6" customHeight="1" x14ac:dyDescent="0.2">
      <c r="A27" s="59">
        <f>数据记录!A32</f>
        <v>0</v>
      </c>
      <c r="B27" s="58">
        <f>数据记录!B32</f>
        <v>0</v>
      </c>
      <c r="C27" s="11">
        <f>数据记录!G32</f>
        <v>0</v>
      </c>
      <c r="D27" s="15">
        <f>数据记录!C32</f>
        <v>0</v>
      </c>
      <c r="E27" s="16">
        <f>数据记录!D32</f>
        <v>0</v>
      </c>
      <c r="F27" s="17">
        <f>IF(ISNUMBER(数据记录!C32)=FALSE,0,IF(ISNUMBER(数据记录!D32)=FALSE,0,IF(E27-D27&lt;=0,(TIMEVALUE("23:59")-D27)*24+(1/60)+E27*24,(E27-D27)*24)))</f>
        <v>0</v>
      </c>
      <c r="G27" s="18">
        <f>MAX(0,INT(数据记录!H32))</f>
        <v>0</v>
      </c>
      <c r="H27" s="52">
        <f>MAX(0,G27*'EGSZ Intern Reisekostensätze'!F$10)</f>
        <v>0</v>
      </c>
      <c r="I27" s="19">
        <f>MAX(0,(MAX(IF(F27&gt;='EGSZ Intern Reisekostensätze'!D$7,'EGSZ Intern Reisekostensätze'!D$10,IF(F27&gt;'EGSZ Intern Reisekostensätze'!C$7,'EGSZ Intern Reisekostensätze'!C$10,IF('EGSZ Intern Abrechnung'!F27&gt;'EGSZ Intern Reisekostensätze'!B$7,'EGSZ Intern Reisekostensätze'!B$10,0))),IF(F27&gt;0,IF(D27=0,'EGSZ Intern Reisekostensätze'!B$10,IF(E27=0,'EGSZ Intern Reisekostensätze'!B$10,0)),0)))-IF(数据记录!K32="X",0.2*'EGSZ Intern Reisekostensätze'!D$10)-IF(数据记录!L32="x",0.4*'EGSZ Intern Reisekostensätze'!D$10)-IF(数据记录!M32="x",0.4*'EGSZ Intern Reisekostensätze'!D$10))</f>
        <v>0</v>
      </c>
      <c r="J27" s="50">
        <f>IF(数据记录!J32&gt;0,数据记录!J32,IF('EGSZ Intern Abrechnung'!E27=0,IF(数据记录!I32="p",'EGSZ Intern Reisekostensätze'!K$10,0),0))</f>
        <v>0</v>
      </c>
      <c r="K27" s="20">
        <f>数据记录!N32</f>
        <v>0</v>
      </c>
      <c r="L27" s="55">
        <f>数据记录!O32</f>
        <v>0</v>
      </c>
      <c r="M27" s="215">
        <f t="shared" si="0"/>
        <v>0</v>
      </c>
      <c r="N27" s="72">
        <f>数据记录!E32</f>
        <v>0</v>
      </c>
    </row>
    <row r="28" spans="1:14" ht="12.6" customHeight="1" x14ac:dyDescent="0.2">
      <c r="A28" s="59">
        <f>数据记录!A33</f>
        <v>0</v>
      </c>
      <c r="B28" s="58">
        <f>数据记录!B33</f>
        <v>0</v>
      </c>
      <c r="C28" s="11">
        <f>数据记录!G33</f>
        <v>0</v>
      </c>
      <c r="D28" s="15">
        <f>数据记录!C33</f>
        <v>0</v>
      </c>
      <c r="E28" s="16">
        <f>数据记录!D33</f>
        <v>0</v>
      </c>
      <c r="F28" s="17">
        <f>IF(ISNUMBER(数据记录!C33)=FALSE,0,IF(ISNUMBER(数据记录!D33)=FALSE,0,IF(E28-D28&lt;=0,(TIMEVALUE("23:59")-D28)*24+(1/60)+E28*24,(E28-D28)*24)))</f>
        <v>0</v>
      </c>
      <c r="G28" s="18">
        <f>MAX(0,INT(数据记录!H33))</f>
        <v>0</v>
      </c>
      <c r="H28" s="52">
        <f>MAX(0,G28*'EGSZ Intern Reisekostensätze'!F$10)</f>
        <v>0</v>
      </c>
      <c r="I28" s="19">
        <f>MAX(0,(MAX(IF(F28&gt;='EGSZ Intern Reisekostensätze'!D$7,'EGSZ Intern Reisekostensätze'!D$10,IF(F28&gt;'EGSZ Intern Reisekostensätze'!C$7,'EGSZ Intern Reisekostensätze'!C$10,IF('EGSZ Intern Abrechnung'!F28&gt;'EGSZ Intern Reisekostensätze'!B$7,'EGSZ Intern Reisekostensätze'!B$10,0))),IF(F28&gt;0,IF(D28=0,'EGSZ Intern Reisekostensätze'!B$10,IF(E28=0,'EGSZ Intern Reisekostensätze'!B$10,0)),0)))-IF(数据记录!K33="X",0.2*'EGSZ Intern Reisekostensätze'!D$10)-IF(数据记录!L33="x",0.4*'EGSZ Intern Reisekostensätze'!D$10)-IF(数据记录!M33="x",0.4*'EGSZ Intern Reisekostensätze'!D$10))</f>
        <v>0</v>
      </c>
      <c r="J28" s="50">
        <f>IF(数据记录!J33&gt;0,数据记录!J33,IF('EGSZ Intern Abrechnung'!E28=0,IF(数据记录!I33="p",'EGSZ Intern Reisekostensätze'!K$10,0),0))</f>
        <v>0</v>
      </c>
      <c r="K28" s="20">
        <f>数据记录!N33</f>
        <v>0</v>
      </c>
      <c r="L28" s="55">
        <f>数据记录!O33</f>
        <v>0</v>
      </c>
      <c r="M28" s="215">
        <f t="shared" si="0"/>
        <v>0</v>
      </c>
      <c r="N28" s="72">
        <f>数据记录!E33</f>
        <v>0</v>
      </c>
    </row>
    <row r="29" spans="1:14" ht="12.6" customHeight="1" x14ac:dyDescent="0.2">
      <c r="A29" s="59">
        <f>数据记录!A34</f>
        <v>0</v>
      </c>
      <c r="B29" s="58">
        <f>数据记录!B34</f>
        <v>0</v>
      </c>
      <c r="C29" s="11">
        <f>数据记录!G34</f>
        <v>0</v>
      </c>
      <c r="D29" s="15">
        <f>数据记录!C34</f>
        <v>0</v>
      </c>
      <c r="E29" s="16">
        <f>数据记录!D34</f>
        <v>0</v>
      </c>
      <c r="F29" s="17">
        <f>IF(ISNUMBER(数据记录!C34)=FALSE,0,IF(ISNUMBER(数据记录!D34)=FALSE,0,IF(E29-D29&lt;=0,(TIMEVALUE("23:59")-D29)*24+(1/60)+E29*24,(E29-D29)*24)))</f>
        <v>0</v>
      </c>
      <c r="G29" s="18">
        <f>MAX(0,INT(数据记录!H34))</f>
        <v>0</v>
      </c>
      <c r="H29" s="52">
        <f>MAX(0,G29*'EGSZ Intern Reisekostensätze'!F$10)</f>
        <v>0</v>
      </c>
      <c r="I29" s="19">
        <f>MAX(0,(MAX(IF(F29&gt;='EGSZ Intern Reisekostensätze'!D$7,'EGSZ Intern Reisekostensätze'!D$10,IF(F29&gt;'EGSZ Intern Reisekostensätze'!C$7,'EGSZ Intern Reisekostensätze'!C$10,IF('EGSZ Intern Abrechnung'!F29&gt;'EGSZ Intern Reisekostensätze'!B$7,'EGSZ Intern Reisekostensätze'!B$10,0))),IF(F29&gt;0,IF(D29=0,'EGSZ Intern Reisekostensätze'!B$10,IF(E29=0,'EGSZ Intern Reisekostensätze'!B$10,0)),0)))-IF(数据记录!K34="X",0.2*'EGSZ Intern Reisekostensätze'!D$10)-IF(数据记录!L34="x",0.4*'EGSZ Intern Reisekostensätze'!D$10)-IF(数据记录!M34="x",0.4*'EGSZ Intern Reisekostensätze'!D$10))</f>
        <v>0</v>
      </c>
      <c r="J29" s="50">
        <f>IF(数据记录!J34&gt;0,数据记录!J34,IF('EGSZ Intern Abrechnung'!E29=0,IF(数据记录!I34="p",'EGSZ Intern Reisekostensätze'!K$10,0),0))</f>
        <v>0</v>
      </c>
      <c r="K29" s="20">
        <f>数据记录!N34</f>
        <v>0</v>
      </c>
      <c r="L29" s="55">
        <f>数据记录!O34</f>
        <v>0</v>
      </c>
      <c r="M29" s="215">
        <f t="shared" si="0"/>
        <v>0</v>
      </c>
      <c r="N29" s="72">
        <f>数据记录!E34</f>
        <v>0</v>
      </c>
    </row>
    <row r="30" spans="1:14" ht="12.6" customHeight="1" x14ac:dyDescent="0.2">
      <c r="A30" s="59">
        <f>数据记录!A35</f>
        <v>0</v>
      </c>
      <c r="B30" s="58">
        <f>数据记录!B35</f>
        <v>0</v>
      </c>
      <c r="C30" s="11">
        <f>数据记录!G35</f>
        <v>0</v>
      </c>
      <c r="D30" s="15">
        <f>数据记录!C35</f>
        <v>0</v>
      </c>
      <c r="E30" s="16">
        <f>数据记录!D35</f>
        <v>0</v>
      </c>
      <c r="F30" s="17">
        <f>IF(ISNUMBER(数据记录!C35)=FALSE,0,IF(ISNUMBER(数据记录!D35)=FALSE,0,IF(E30-D30&lt;=0,(TIMEVALUE("23:59")-D30)*24+(1/60)+E30*24,(E30-D30)*24)))</f>
        <v>0</v>
      </c>
      <c r="G30" s="18">
        <f>MAX(0,INT(数据记录!H35))</f>
        <v>0</v>
      </c>
      <c r="H30" s="52">
        <f>MAX(0,G30*'EGSZ Intern Reisekostensätze'!F$10)</f>
        <v>0</v>
      </c>
      <c r="I30" s="19">
        <f>MAX(0,(MAX(IF(F30&gt;='EGSZ Intern Reisekostensätze'!D$7,'EGSZ Intern Reisekostensätze'!D$10,IF(F30&gt;'EGSZ Intern Reisekostensätze'!C$7,'EGSZ Intern Reisekostensätze'!C$10,IF('EGSZ Intern Abrechnung'!F30&gt;'EGSZ Intern Reisekostensätze'!B$7,'EGSZ Intern Reisekostensätze'!B$10,0))),IF(F30&gt;0,IF(D30=0,'EGSZ Intern Reisekostensätze'!B$10,IF(E30=0,'EGSZ Intern Reisekostensätze'!B$10,0)),0)))-IF(数据记录!K35="X",0.2*'EGSZ Intern Reisekostensätze'!D$10)-IF(数据记录!L35="x",0.4*'EGSZ Intern Reisekostensätze'!D$10)-IF(数据记录!M35="x",0.4*'EGSZ Intern Reisekostensätze'!D$10))</f>
        <v>0</v>
      </c>
      <c r="J30" s="50">
        <f>IF(数据记录!J35&gt;0,数据记录!J35,IF('EGSZ Intern Abrechnung'!E30=0,IF(数据记录!I35="p",'EGSZ Intern Reisekostensätze'!K$10,0),0))</f>
        <v>0</v>
      </c>
      <c r="K30" s="20">
        <f>数据记录!N35</f>
        <v>0</v>
      </c>
      <c r="L30" s="55">
        <f>数据记录!O35</f>
        <v>0</v>
      </c>
      <c r="M30" s="215">
        <f t="shared" si="0"/>
        <v>0</v>
      </c>
      <c r="N30" s="72">
        <f>数据记录!E35</f>
        <v>0</v>
      </c>
    </row>
    <row r="31" spans="1:14" ht="12.6" customHeight="1" x14ac:dyDescent="0.2">
      <c r="A31" s="59">
        <f>数据记录!A36</f>
        <v>0</v>
      </c>
      <c r="B31" s="58">
        <f>数据记录!B36</f>
        <v>0</v>
      </c>
      <c r="C31" s="11">
        <f>数据记录!G36</f>
        <v>0</v>
      </c>
      <c r="D31" s="15">
        <f>数据记录!C36</f>
        <v>0</v>
      </c>
      <c r="E31" s="16">
        <f>数据记录!D36</f>
        <v>0</v>
      </c>
      <c r="F31" s="17">
        <f>IF(ISNUMBER(数据记录!C36)=FALSE,0,IF(ISNUMBER(数据记录!D36)=FALSE,0,IF(E31-D31&lt;=0,(TIMEVALUE("23:59")-D31)*24+(1/60)+E31*24,(E31-D31)*24)))</f>
        <v>0</v>
      </c>
      <c r="G31" s="18">
        <f>MAX(0,INT(数据记录!H36))</f>
        <v>0</v>
      </c>
      <c r="H31" s="52">
        <f>MAX(0,G31*'EGSZ Intern Reisekostensätze'!F$10)</f>
        <v>0</v>
      </c>
      <c r="I31" s="19">
        <f>MAX(0,(MAX(IF(F31&gt;='EGSZ Intern Reisekostensätze'!D$7,'EGSZ Intern Reisekostensätze'!D$10,IF(F31&gt;'EGSZ Intern Reisekostensätze'!C$7,'EGSZ Intern Reisekostensätze'!C$10,IF('EGSZ Intern Abrechnung'!F31&gt;'EGSZ Intern Reisekostensätze'!B$7,'EGSZ Intern Reisekostensätze'!B$10,0))),IF(F31&gt;0,IF(D31=0,'EGSZ Intern Reisekostensätze'!B$10,IF(E31=0,'EGSZ Intern Reisekostensätze'!B$10,0)),0)))-IF(数据记录!K36="X",0.2*'EGSZ Intern Reisekostensätze'!D$10)-IF(数据记录!L36="x",0.4*'EGSZ Intern Reisekostensätze'!D$10)-IF(数据记录!M36="x",0.4*'EGSZ Intern Reisekostensätze'!D$10))</f>
        <v>0</v>
      </c>
      <c r="J31" s="50">
        <f>IF(数据记录!J36&gt;0,数据记录!J36,IF('EGSZ Intern Abrechnung'!E31=0,IF(数据记录!I36="p",'EGSZ Intern Reisekostensätze'!K$10,0),0))</f>
        <v>0</v>
      </c>
      <c r="K31" s="20">
        <f>数据记录!N36</f>
        <v>0</v>
      </c>
      <c r="L31" s="55">
        <f>数据记录!O36</f>
        <v>0</v>
      </c>
      <c r="M31" s="215">
        <f t="shared" si="0"/>
        <v>0</v>
      </c>
      <c r="N31" s="72">
        <f>数据记录!E36</f>
        <v>0</v>
      </c>
    </row>
    <row r="32" spans="1:14" ht="12.6" customHeight="1" x14ac:dyDescent="0.2">
      <c r="A32" s="59">
        <f>数据记录!A37</f>
        <v>0</v>
      </c>
      <c r="B32" s="58">
        <f>数据记录!B37</f>
        <v>0</v>
      </c>
      <c r="C32" s="11">
        <f>数据记录!G37</f>
        <v>0</v>
      </c>
      <c r="D32" s="15">
        <f>数据记录!C37</f>
        <v>0</v>
      </c>
      <c r="E32" s="16">
        <f>数据记录!D37</f>
        <v>0</v>
      </c>
      <c r="F32" s="17">
        <f>IF(ISNUMBER(数据记录!C37)=FALSE,0,IF(ISNUMBER(数据记录!D37)=FALSE,0,IF(E32-D32&lt;=0,(TIMEVALUE("23:59")-D32)*24+(1/60)+E32*24,(E32-D32)*24)))</f>
        <v>0</v>
      </c>
      <c r="G32" s="18">
        <f>MAX(0,INT(数据记录!H37))</f>
        <v>0</v>
      </c>
      <c r="H32" s="52">
        <f>MAX(0,G32*'EGSZ Intern Reisekostensätze'!F$10)</f>
        <v>0</v>
      </c>
      <c r="I32" s="19">
        <f>MAX(0,(MAX(IF(F32&gt;='EGSZ Intern Reisekostensätze'!D$7,'EGSZ Intern Reisekostensätze'!D$10,IF(F32&gt;'EGSZ Intern Reisekostensätze'!C$7,'EGSZ Intern Reisekostensätze'!C$10,IF('EGSZ Intern Abrechnung'!F32&gt;'EGSZ Intern Reisekostensätze'!B$7,'EGSZ Intern Reisekostensätze'!B$10,0))),IF(F32&gt;0,IF(D32=0,'EGSZ Intern Reisekostensätze'!B$10,IF(E32=0,'EGSZ Intern Reisekostensätze'!B$10,0)),0)))-IF(数据记录!K37="X",0.2*'EGSZ Intern Reisekostensätze'!D$10)-IF(数据记录!L37="x",0.4*'EGSZ Intern Reisekostensätze'!D$10)-IF(数据记录!M37="x",0.4*'EGSZ Intern Reisekostensätze'!D$10))</f>
        <v>0</v>
      </c>
      <c r="J32" s="50">
        <f>IF(数据记录!J37&gt;0,数据记录!J37,IF('EGSZ Intern Abrechnung'!E32=0,IF(数据记录!I37="p",'EGSZ Intern Reisekostensätze'!K$10,0),0))</f>
        <v>0</v>
      </c>
      <c r="K32" s="20">
        <f>数据记录!N37</f>
        <v>0</v>
      </c>
      <c r="L32" s="55">
        <f>数据记录!O37</f>
        <v>0</v>
      </c>
      <c r="M32" s="215">
        <f t="shared" si="0"/>
        <v>0</v>
      </c>
      <c r="N32" s="72">
        <f>数据记录!E37</f>
        <v>0</v>
      </c>
    </row>
    <row r="33" spans="1:14" ht="12.6" customHeight="1" x14ac:dyDescent="0.2">
      <c r="A33" s="59">
        <f>数据记录!A38</f>
        <v>0</v>
      </c>
      <c r="B33" s="58">
        <f>数据记录!B38</f>
        <v>0</v>
      </c>
      <c r="C33" s="11">
        <f>数据记录!G38</f>
        <v>0</v>
      </c>
      <c r="D33" s="15">
        <f>数据记录!C38</f>
        <v>0</v>
      </c>
      <c r="E33" s="16">
        <f>数据记录!D38</f>
        <v>0</v>
      </c>
      <c r="F33" s="17">
        <f>IF(ISNUMBER(数据记录!C38)=FALSE,0,IF(ISNUMBER(数据记录!D38)=FALSE,0,IF(E33-D33&lt;=0,(TIMEVALUE("23:59")-D33)*24+(1/60)+E33*24,(E33-D33)*24)))</f>
        <v>0</v>
      </c>
      <c r="G33" s="18">
        <f>MAX(0,INT(数据记录!H38))</f>
        <v>0</v>
      </c>
      <c r="H33" s="52">
        <f>MAX(0,G33*'EGSZ Intern Reisekostensätze'!F$10)</f>
        <v>0</v>
      </c>
      <c r="I33" s="19">
        <f>MAX(0,(MAX(IF(F33&gt;='EGSZ Intern Reisekostensätze'!D$7,'EGSZ Intern Reisekostensätze'!D$10,IF(F33&gt;'EGSZ Intern Reisekostensätze'!C$7,'EGSZ Intern Reisekostensätze'!C$10,IF('EGSZ Intern Abrechnung'!F33&gt;'EGSZ Intern Reisekostensätze'!B$7,'EGSZ Intern Reisekostensätze'!B$10,0))),IF(F33&gt;0,IF(D33=0,'EGSZ Intern Reisekostensätze'!B$10,IF(E33=0,'EGSZ Intern Reisekostensätze'!B$10,0)),0)))-IF(数据记录!K38="X",0.2*'EGSZ Intern Reisekostensätze'!D$10)-IF(数据记录!L38="x",0.4*'EGSZ Intern Reisekostensätze'!D$10)-IF(数据记录!M38="x",0.4*'EGSZ Intern Reisekostensätze'!D$10))</f>
        <v>0</v>
      </c>
      <c r="J33" s="50">
        <f>IF(数据记录!J38&gt;0,数据记录!J38,IF('EGSZ Intern Abrechnung'!E33=0,IF(数据记录!I38="p",'EGSZ Intern Reisekostensätze'!K$10,0),0))</f>
        <v>0</v>
      </c>
      <c r="K33" s="20">
        <f>数据记录!N38</f>
        <v>0</v>
      </c>
      <c r="L33" s="55">
        <f>数据记录!O38</f>
        <v>0</v>
      </c>
      <c r="M33" s="215">
        <f t="shared" si="0"/>
        <v>0</v>
      </c>
      <c r="N33" s="72">
        <f>数据记录!E38</f>
        <v>0</v>
      </c>
    </row>
    <row r="34" spans="1:14" ht="12.6" customHeight="1" x14ac:dyDescent="0.2">
      <c r="A34" s="59">
        <f>数据记录!A39</f>
        <v>0</v>
      </c>
      <c r="B34" s="58">
        <f>数据记录!B39</f>
        <v>0</v>
      </c>
      <c r="C34" s="11">
        <f>数据记录!G39</f>
        <v>0</v>
      </c>
      <c r="D34" s="15">
        <f>数据记录!C39</f>
        <v>0</v>
      </c>
      <c r="E34" s="16">
        <f>数据记录!D39</f>
        <v>0</v>
      </c>
      <c r="F34" s="17">
        <f>IF(ISNUMBER(数据记录!C39)=FALSE,0,IF(ISNUMBER(数据记录!D39)=FALSE,0,IF(E34-D34&lt;=0,(TIMEVALUE("23:59")-D34)*24+(1/60)+E34*24,(E34-D34)*24)))</f>
        <v>0</v>
      </c>
      <c r="G34" s="18">
        <f>MAX(0,INT(数据记录!H39))</f>
        <v>0</v>
      </c>
      <c r="H34" s="52">
        <f>MAX(0,G34*'EGSZ Intern Reisekostensätze'!F$10)</f>
        <v>0</v>
      </c>
      <c r="I34" s="19">
        <f>MAX(0,(MAX(IF(F34&gt;='EGSZ Intern Reisekostensätze'!D$7,'EGSZ Intern Reisekostensätze'!D$10,IF(F34&gt;'EGSZ Intern Reisekostensätze'!C$7,'EGSZ Intern Reisekostensätze'!C$10,IF('EGSZ Intern Abrechnung'!F34&gt;'EGSZ Intern Reisekostensätze'!B$7,'EGSZ Intern Reisekostensätze'!B$10,0))),IF(F34&gt;0,IF(D34=0,'EGSZ Intern Reisekostensätze'!B$10,IF(E34=0,'EGSZ Intern Reisekostensätze'!B$10,0)),0)))-IF(数据记录!K39="X",0.2*'EGSZ Intern Reisekostensätze'!D$10)-IF(数据记录!L39="x",0.4*'EGSZ Intern Reisekostensätze'!D$10)-IF(数据记录!M39="x",0.4*'EGSZ Intern Reisekostensätze'!D$10))</f>
        <v>0</v>
      </c>
      <c r="J34" s="50">
        <f>IF(数据记录!J39&gt;0,数据记录!J39,IF('EGSZ Intern Abrechnung'!E34=0,IF(数据记录!I39="p",'EGSZ Intern Reisekostensätze'!K$10,0),0))</f>
        <v>0</v>
      </c>
      <c r="K34" s="20">
        <f>数据记录!N39</f>
        <v>0</v>
      </c>
      <c r="L34" s="55">
        <f>数据记录!O39</f>
        <v>0</v>
      </c>
      <c r="M34" s="215">
        <f t="shared" si="0"/>
        <v>0</v>
      </c>
      <c r="N34" s="72">
        <f>数据记录!E39</f>
        <v>0</v>
      </c>
    </row>
    <row r="35" spans="1:14" ht="12.6" customHeight="1" x14ac:dyDescent="0.2">
      <c r="A35" s="59">
        <f>数据记录!A40</f>
        <v>0</v>
      </c>
      <c r="B35" s="58">
        <f>数据记录!B40</f>
        <v>0</v>
      </c>
      <c r="C35" s="11">
        <f>数据记录!G40</f>
        <v>0</v>
      </c>
      <c r="D35" s="15">
        <f>数据记录!C40</f>
        <v>0</v>
      </c>
      <c r="E35" s="16">
        <f>数据记录!D40</f>
        <v>0</v>
      </c>
      <c r="F35" s="17">
        <f>IF(ISNUMBER(数据记录!C40)=FALSE,0,IF(ISNUMBER(数据记录!D40)=FALSE,0,IF(E35-D35&lt;=0,(TIMEVALUE("23:59")-D35)*24+(1/60)+E35*24,(E35-D35)*24)))</f>
        <v>0</v>
      </c>
      <c r="G35" s="18">
        <f>MAX(0,INT(数据记录!H40))</f>
        <v>0</v>
      </c>
      <c r="H35" s="52">
        <f>MAX(0,G35*'EGSZ Intern Reisekostensätze'!F$10)</f>
        <v>0</v>
      </c>
      <c r="I35" s="19">
        <f>MAX(0,(MAX(IF(F35&gt;='EGSZ Intern Reisekostensätze'!D$7,'EGSZ Intern Reisekostensätze'!D$10,IF(F35&gt;'EGSZ Intern Reisekostensätze'!C$7,'EGSZ Intern Reisekostensätze'!C$10,IF('EGSZ Intern Abrechnung'!F35&gt;'EGSZ Intern Reisekostensätze'!B$7,'EGSZ Intern Reisekostensätze'!B$10,0))),IF(F35&gt;0,IF(D35=0,'EGSZ Intern Reisekostensätze'!B$10,IF(E35=0,'EGSZ Intern Reisekostensätze'!B$10,0)),0)))-IF(数据记录!K40="X",0.2*'EGSZ Intern Reisekostensätze'!D$10)-IF(数据记录!L40="x",0.4*'EGSZ Intern Reisekostensätze'!D$10)-IF(数据记录!M40="x",0.4*'EGSZ Intern Reisekostensätze'!D$10))</f>
        <v>0</v>
      </c>
      <c r="J35" s="50">
        <f>IF(数据记录!J40&gt;0,数据记录!J40,IF('EGSZ Intern Abrechnung'!E35=0,IF(数据记录!I40="p",'EGSZ Intern Reisekostensätze'!K$10,0),0))</f>
        <v>0</v>
      </c>
      <c r="K35" s="20">
        <f>数据记录!N40</f>
        <v>0</v>
      </c>
      <c r="L35" s="55">
        <f>数据记录!O40</f>
        <v>0</v>
      </c>
      <c r="M35" s="215">
        <f t="shared" si="0"/>
        <v>0</v>
      </c>
      <c r="N35" s="72">
        <f>数据记录!E40</f>
        <v>0</v>
      </c>
    </row>
    <row r="36" spans="1:14" ht="12.6" customHeight="1" x14ac:dyDescent="0.2">
      <c r="A36" s="59">
        <f>数据记录!A41</f>
        <v>0</v>
      </c>
      <c r="B36" s="58">
        <f>数据记录!B41</f>
        <v>0</v>
      </c>
      <c r="C36" s="11">
        <f>数据记录!G41</f>
        <v>0</v>
      </c>
      <c r="D36" s="15">
        <f>数据记录!C41</f>
        <v>0</v>
      </c>
      <c r="E36" s="16">
        <f>数据记录!D41</f>
        <v>0</v>
      </c>
      <c r="F36" s="17">
        <f>IF(ISNUMBER(数据记录!C41)=FALSE,0,IF(ISNUMBER(数据记录!D41)=FALSE,0,IF(E36-D36&lt;=0,(TIMEVALUE("23:59")-D36)*24+(1/60)+E36*24,(E36-D36)*24)))</f>
        <v>0</v>
      </c>
      <c r="G36" s="18">
        <f>MAX(0,INT(数据记录!H41))</f>
        <v>0</v>
      </c>
      <c r="H36" s="52">
        <f>MAX(0,G36*'EGSZ Intern Reisekostensätze'!F$10)</f>
        <v>0</v>
      </c>
      <c r="I36" s="19">
        <f>MAX(0,(MAX(IF(F36&gt;='EGSZ Intern Reisekostensätze'!D$7,'EGSZ Intern Reisekostensätze'!D$10,IF(F36&gt;'EGSZ Intern Reisekostensätze'!C$7,'EGSZ Intern Reisekostensätze'!C$10,IF('EGSZ Intern Abrechnung'!F36&gt;'EGSZ Intern Reisekostensätze'!B$7,'EGSZ Intern Reisekostensätze'!B$10,0))),IF(F36&gt;0,IF(D36=0,'EGSZ Intern Reisekostensätze'!B$10,IF(E36=0,'EGSZ Intern Reisekostensätze'!B$10,0)),0)))-IF(数据记录!K41="X",0.2*'EGSZ Intern Reisekostensätze'!D$10)-IF(数据记录!L41="x",0.4*'EGSZ Intern Reisekostensätze'!D$10)-IF(数据记录!M41="x",0.4*'EGSZ Intern Reisekostensätze'!D$10))</f>
        <v>0</v>
      </c>
      <c r="J36" s="50">
        <f>IF(数据记录!J41&gt;0,数据记录!J41,IF('EGSZ Intern Abrechnung'!E36=0,IF(数据记录!I41="p",'EGSZ Intern Reisekostensätze'!K$10,0),0))</f>
        <v>0</v>
      </c>
      <c r="K36" s="20">
        <f>数据记录!N41</f>
        <v>0</v>
      </c>
      <c r="L36" s="55">
        <f>数据记录!O41</f>
        <v>0</v>
      </c>
      <c r="M36" s="215">
        <f t="shared" si="0"/>
        <v>0</v>
      </c>
      <c r="N36" s="72">
        <f>数据记录!E41</f>
        <v>0</v>
      </c>
    </row>
    <row r="37" spans="1:14" ht="12.6" customHeight="1" x14ac:dyDescent="0.2">
      <c r="A37" s="59">
        <f>数据记录!A42</f>
        <v>0</v>
      </c>
      <c r="B37" s="58">
        <f>数据记录!B42</f>
        <v>0</v>
      </c>
      <c r="C37" s="11">
        <f>数据记录!G42</f>
        <v>0</v>
      </c>
      <c r="D37" s="15">
        <f>数据记录!C42</f>
        <v>0</v>
      </c>
      <c r="E37" s="16">
        <f>数据记录!D42</f>
        <v>0</v>
      </c>
      <c r="F37" s="17">
        <f>IF(ISNUMBER(数据记录!C42)=FALSE,0,IF(ISNUMBER(数据记录!D42)=FALSE,0,IF(E37-D37&lt;=0,(TIMEVALUE("23:59")-D37)*24+(1/60)+E37*24,(E37-D37)*24)))</f>
        <v>0</v>
      </c>
      <c r="G37" s="18">
        <f>MAX(0,INT(数据记录!H42))</f>
        <v>0</v>
      </c>
      <c r="H37" s="52">
        <f>MAX(0,G37*'EGSZ Intern Reisekostensätze'!F$10)</f>
        <v>0</v>
      </c>
      <c r="I37" s="19">
        <f>MAX(0,(MAX(IF(F37&gt;='EGSZ Intern Reisekostensätze'!D$7,'EGSZ Intern Reisekostensätze'!D$10,IF(F37&gt;'EGSZ Intern Reisekostensätze'!C$7,'EGSZ Intern Reisekostensätze'!C$10,IF('EGSZ Intern Abrechnung'!F37&gt;'EGSZ Intern Reisekostensätze'!B$7,'EGSZ Intern Reisekostensätze'!B$10,0))),IF(F37&gt;0,IF(D37=0,'EGSZ Intern Reisekostensätze'!B$10,IF(E37=0,'EGSZ Intern Reisekostensätze'!B$10,0)),0)))-IF(数据记录!K42="X",0.2*'EGSZ Intern Reisekostensätze'!D$10)-IF(数据记录!L42="x",0.4*'EGSZ Intern Reisekostensätze'!D$10)-IF(数据记录!M42="x",0.4*'EGSZ Intern Reisekostensätze'!D$10))</f>
        <v>0</v>
      </c>
      <c r="J37" s="50">
        <f>IF(数据记录!J42&gt;0,数据记录!J42,IF('EGSZ Intern Abrechnung'!E37=0,IF(数据记录!I42="p",'EGSZ Intern Reisekostensätze'!K$10,0),0))</f>
        <v>0</v>
      </c>
      <c r="K37" s="20">
        <f>数据记录!N42</f>
        <v>0</v>
      </c>
      <c r="L37" s="55">
        <f>数据记录!O42</f>
        <v>0</v>
      </c>
      <c r="M37" s="215">
        <f t="shared" si="0"/>
        <v>0</v>
      </c>
      <c r="N37" s="72">
        <f>数据记录!E42</f>
        <v>0</v>
      </c>
    </row>
    <row r="38" spans="1:14" ht="12.6" customHeight="1" x14ac:dyDescent="0.2">
      <c r="A38" s="59">
        <f>数据记录!A43</f>
        <v>0</v>
      </c>
      <c r="B38" s="58">
        <f>数据记录!B43</f>
        <v>0</v>
      </c>
      <c r="C38" s="11">
        <f>数据记录!G43</f>
        <v>0</v>
      </c>
      <c r="D38" s="15">
        <f>数据记录!C43</f>
        <v>0</v>
      </c>
      <c r="E38" s="16">
        <f>数据记录!D43</f>
        <v>0</v>
      </c>
      <c r="F38" s="17">
        <f>IF(ISNUMBER(数据记录!C43)=FALSE,0,IF(ISNUMBER(数据记录!D43)=FALSE,0,IF(E38-D38&lt;=0,(TIMEVALUE("23:59")-D38)*24+(1/60)+E38*24,(E38-D38)*24)))</f>
        <v>0</v>
      </c>
      <c r="G38" s="18">
        <f>MAX(0,INT(数据记录!H43))</f>
        <v>0</v>
      </c>
      <c r="H38" s="52">
        <f>MAX(0,G38*'EGSZ Intern Reisekostensätze'!F$10)</f>
        <v>0</v>
      </c>
      <c r="I38" s="19">
        <f>MAX(0,(MAX(IF(F38&gt;='EGSZ Intern Reisekostensätze'!D$7,'EGSZ Intern Reisekostensätze'!D$10,IF(F38&gt;'EGSZ Intern Reisekostensätze'!C$7,'EGSZ Intern Reisekostensätze'!C$10,IF('EGSZ Intern Abrechnung'!F38&gt;'EGSZ Intern Reisekostensätze'!B$7,'EGSZ Intern Reisekostensätze'!B$10,0))),IF(F38&gt;0,IF(D38=0,'EGSZ Intern Reisekostensätze'!B$10,IF(E38=0,'EGSZ Intern Reisekostensätze'!B$10,0)),0)))-IF(数据记录!K43="X",0.2*'EGSZ Intern Reisekostensätze'!D$10)-IF(数据记录!L43="x",0.4*'EGSZ Intern Reisekostensätze'!D$10)-IF(数据记录!M43="x",0.4*'EGSZ Intern Reisekostensätze'!D$10))</f>
        <v>0</v>
      </c>
      <c r="J38" s="50">
        <f>IF(数据记录!J43&gt;0,数据记录!J43,IF('EGSZ Intern Abrechnung'!E38=0,IF(数据记录!I43="p",'EGSZ Intern Reisekostensätze'!K$10,0),0))</f>
        <v>0</v>
      </c>
      <c r="K38" s="20">
        <f>数据记录!N43</f>
        <v>0</v>
      </c>
      <c r="L38" s="55">
        <f>数据记录!O43</f>
        <v>0</v>
      </c>
      <c r="M38" s="215">
        <f t="shared" si="0"/>
        <v>0</v>
      </c>
      <c r="N38" s="72">
        <f>数据记录!E43</f>
        <v>0</v>
      </c>
    </row>
    <row r="39" spans="1:14" ht="12.6" customHeight="1" x14ac:dyDescent="0.2">
      <c r="A39" s="59">
        <f>数据记录!A44</f>
        <v>0</v>
      </c>
      <c r="B39" s="58">
        <f>数据记录!B44</f>
        <v>0</v>
      </c>
      <c r="C39" s="11">
        <f>数据记录!G44</f>
        <v>0</v>
      </c>
      <c r="D39" s="15">
        <f>数据记录!C44</f>
        <v>0</v>
      </c>
      <c r="E39" s="16">
        <f>数据记录!D44</f>
        <v>0</v>
      </c>
      <c r="F39" s="17">
        <f>IF(ISNUMBER(数据记录!C44)=FALSE,0,IF(ISNUMBER(数据记录!D44)=FALSE,0,IF(E39-D39&lt;=0,(TIMEVALUE("23:59")-D39)*24+(1/60)+E39*24,(E39-D39)*24)))</f>
        <v>0</v>
      </c>
      <c r="G39" s="18">
        <f>MAX(0,INT(数据记录!H44))</f>
        <v>0</v>
      </c>
      <c r="H39" s="52">
        <f>MAX(0,G39*'EGSZ Intern Reisekostensätze'!F$10)</f>
        <v>0</v>
      </c>
      <c r="I39" s="19">
        <f>MAX(0,(MAX(IF(F39&gt;='EGSZ Intern Reisekostensätze'!D$7,'EGSZ Intern Reisekostensätze'!D$10,IF(F39&gt;'EGSZ Intern Reisekostensätze'!C$7,'EGSZ Intern Reisekostensätze'!C$10,IF('EGSZ Intern Abrechnung'!F39&gt;'EGSZ Intern Reisekostensätze'!B$7,'EGSZ Intern Reisekostensätze'!B$10,0))),IF(F39&gt;0,IF(D39=0,'EGSZ Intern Reisekostensätze'!B$10,IF(E39=0,'EGSZ Intern Reisekostensätze'!B$10,0)),0)))-IF(数据记录!K44="X",0.2*'EGSZ Intern Reisekostensätze'!D$10)-IF(数据记录!L44="x",0.4*'EGSZ Intern Reisekostensätze'!D$10)-IF(数据记录!M44="x",0.4*'EGSZ Intern Reisekostensätze'!D$10))</f>
        <v>0</v>
      </c>
      <c r="J39" s="50">
        <f>IF(数据记录!J44&gt;0,数据记录!J44,IF('EGSZ Intern Abrechnung'!E39=0,IF(数据记录!I44="p",'EGSZ Intern Reisekostensätze'!K$10,0),0))</f>
        <v>0</v>
      </c>
      <c r="K39" s="20">
        <f>数据记录!N44</f>
        <v>0</v>
      </c>
      <c r="L39" s="55">
        <f>数据记录!O44</f>
        <v>0</v>
      </c>
      <c r="M39" s="215">
        <f t="shared" si="0"/>
        <v>0</v>
      </c>
      <c r="N39" s="72">
        <f>数据记录!E44</f>
        <v>0</v>
      </c>
    </row>
    <row r="40" spans="1:14" ht="12.6" customHeight="1" thickBot="1" x14ac:dyDescent="0.25">
      <c r="A40" s="59">
        <f>数据记录!A45</f>
        <v>0</v>
      </c>
      <c r="B40" s="58">
        <f>数据记录!B45</f>
        <v>0</v>
      </c>
      <c r="C40" s="11">
        <f>数据记录!G45</f>
        <v>0</v>
      </c>
      <c r="D40" s="15">
        <f>数据记录!C45</f>
        <v>0</v>
      </c>
      <c r="E40" s="16">
        <f>数据记录!D45</f>
        <v>0</v>
      </c>
      <c r="F40" s="17">
        <f>IF(ISNUMBER(数据记录!C45)=FALSE,0,IF(ISNUMBER(数据记录!D45)=FALSE,0,IF(E40-D40&lt;=0,(TIMEVALUE("23:59")-D40)*24+(1/60)+E40*24,(E40-D40)*24)))</f>
        <v>0</v>
      </c>
      <c r="G40" s="18">
        <f>MAX(0,INT(数据记录!H45))</f>
        <v>0</v>
      </c>
      <c r="H40" s="52">
        <f>MAX(0,G40*'EGSZ Intern Reisekostensätze'!F$10)</f>
        <v>0</v>
      </c>
      <c r="I40" s="19">
        <f>MAX(0,(MAX(IF(F40&gt;='EGSZ Intern Reisekostensätze'!D$7,'EGSZ Intern Reisekostensätze'!D$10,IF(F40&gt;'EGSZ Intern Reisekostensätze'!C$7,'EGSZ Intern Reisekostensätze'!C$10,IF('EGSZ Intern Abrechnung'!F40&gt;'EGSZ Intern Reisekostensätze'!B$7,'EGSZ Intern Reisekostensätze'!B$10,0))),IF(F40&gt;0,IF(D40=0,'EGSZ Intern Reisekostensätze'!B$10,IF(E40=0,'EGSZ Intern Reisekostensätze'!B$10,0)),0)))-IF(数据记录!K45="X",0.2*'EGSZ Intern Reisekostensätze'!D$10)-IF(数据记录!L45="x",0.4*'EGSZ Intern Reisekostensätze'!D$10)-IF(数据记录!M45="x",0.4*'EGSZ Intern Reisekostensätze'!D$10))</f>
        <v>0</v>
      </c>
      <c r="J40" s="50">
        <f>IF(数据记录!J45&gt;0,数据记录!J45,IF('EGSZ Intern Abrechnung'!E40=0,IF(数据记录!I45="p",'EGSZ Intern Reisekostensätze'!K$10,0),0))</f>
        <v>0</v>
      </c>
      <c r="K40" s="20">
        <f>数据记录!N45</f>
        <v>0</v>
      </c>
      <c r="L40" s="55">
        <f>数据记录!O45</f>
        <v>0</v>
      </c>
      <c r="M40" s="215">
        <f t="shared" si="0"/>
        <v>0</v>
      </c>
      <c r="N40" s="72">
        <f>数据记录!E45</f>
        <v>0</v>
      </c>
    </row>
    <row r="41" spans="1:14" s="14" customFormat="1" ht="20.100000000000001" customHeight="1" thickBot="1" x14ac:dyDescent="0.25">
      <c r="A41" s="12"/>
      <c r="B41" s="13"/>
      <c r="C41" s="13"/>
      <c r="D41" s="21"/>
      <c r="E41" s="21"/>
      <c r="F41" s="21"/>
      <c r="G41" s="76"/>
      <c r="H41" s="22">
        <f t="shared" ref="H41:M41" si="1">SUM(H10:H40)</f>
        <v>307.79999999999995</v>
      </c>
      <c r="I41" s="22">
        <f t="shared" si="1"/>
        <v>61.599999999999994</v>
      </c>
      <c r="J41" s="22">
        <f t="shared" si="1"/>
        <v>240</v>
      </c>
      <c r="K41" s="22">
        <f t="shared" si="1"/>
        <v>65</v>
      </c>
      <c r="L41" s="22">
        <f t="shared" si="1"/>
        <v>195.9</v>
      </c>
      <c r="M41" s="216">
        <f t="shared" si="1"/>
        <v>870.3</v>
      </c>
      <c r="N41" s="75" t="s">
        <v>27</v>
      </c>
    </row>
    <row r="52" spans="1:13" s="81" customFormat="1" ht="12" x14ac:dyDescent="0.2">
      <c r="A52" s="81" t="s">
        <v>32</v>
      </c>
      <c r="I52" s="81" t="s">
        <v>34</v>
      </c>
      <c r="M52" s="81" t="s">
        <v>33</v>
      </c>
    </row>
    <row r="53" spans="1:13" s="81" customFormat="1" ht="12" x14ac:dyDescent="0.2">
      <c r="A53" s="81" t="s">
        <v>28</v>
      </c>
      <c r="H53" s="82"/>
      <c r="I53" s="82" t="s">
        <v>36</v>
      </c>
      <c r="M53" s="217" t="s">
        <v>29</v>
      </c>
    </row>
  </sheetData>
  <sheetProtection algorithmName="SHA-512" hashValue="wleBaEK27u09kokLQhrg/Ic6DfyBzZAtVWmkUNHQjQA85+05YHpZHnJ2Y4v0N16/rzNJWwWnA0Ht1znNQI5foA==" saltValue="p1FnVFI2y5hO1r2NPLw0Jw==" spinCount="100000" sheet="1" objects="1" scenarios="1"/>
  <phoneticPr fontId="0" type="noConversion"/>
  <hyperlinks>
    <hyperlink ref="M53" r:id="rId1" xr:uid="{00000000-0004-0000-0200-000000000000}"/>
    <hyperlink ref="I53" r:id="rId2" xr:uid="{00000000-0004-0000-0200-000001000000}"/>
  </hyperlinks>
  <printOptions gridLinesSet="0"/>
  <pageMargins left="0.74803149606299213" right="0.78740157480314965" top="0.98425196850393704" bottom="0.78740157480314965" header="0.59055118110236227" footer="0.59055118110236227"/>
  <pageSetup paperSize="9" scale="67" orientation="landscape" horizontalDpi="300" verticalDpi="300" r:id="rId3"/>
  <headerFooter alignWithMargins="0">
    <oddHeader xml:space="preserve">&amp;L&amp;"CorpoA,Standard"&amp;16EGSZ &amp;"CorpoS,Standard"&amp;8Wirtschaftsprüfer | Steuerberater | Rechtsanwälte&amp;R&amp;"CorpoS,Standard"&amp;12
</oddHeader>
    <oddFooter>&amp;L&amp;"CorpoS,Standard"&amp;8BCG / &amp;F / &amp;A / &amp;D /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showGridLines="0" workbookViewId="0"/>
  </sheetViews>
  <sheetFormatPr baseColWidth="10" defaultRowHeight="12.75" x14ac:dyDescent="0.2"/>
  <cols>
    <col min="1" max="1" width="13.42578125" customWidth="1"/>
    <col min="2" max="4" width="8.7109375" customWidth="1"/>
    <col min="5" max="5" width="3.7109375" customWidth="1"/>
    <col min="6" max="8" width="8.7109375" customWidth="1"/>
    <col min="9" max="9" width="3.7109375" customWidth="1"/>
    <col min="10" max="10" width="13" customWidth="1"/>
    <col min="11" max="11" width="8.7109375" customWidth="1"/>
    <col min="12" max="12" width="4.7109375" customWidth="1"/>
    <col min="13" max="13" width="12.7109375" customWidth="1"/>
    <col min="14" max="14" width="8.7109375" customWidth="1"/>
  </cols>
  <sheetData>
    <row r="1" spans="1:14" ht="20.25" x14ac:dyDescent="0.3">
      <c r="A1" s="218" t="s">
        <v>111</v>
      </c>
      <c r="B1" s="208"/>
      <c r="C1" s="208"/>
      <c r="D1" s="208"/>
      <c r="E1" s="208"/>
      <c r="F1" s="207"/>
      <c r="H1" s="208"/>
      <c r="J1" s="207"/>
      <c r="K1" s="208"/>
      <c r="L1" s="208"/>
      <c r="M1" s="207"/>
      <c r="N1" s="208"/>
    </row>
    <row r="2" spans="1:14" ht="15.75" x14ac:dyDescent="0.25">
      <c r="A2" s="207"/>
      <c r="B2" s="208"/>
      <c r="C2" s="208"/>
      <c r="D2" s="208"/>
      <c r="E2" s="208"/>
      <c r="H2" s="208"/>
      <c r="J2" s="207"/>
      <c r="K2" s="208"/>
      <c r="L2" s="208"/>
      <c r="M2" s="207"/>
      <c r="N2" s="208"/>
    </row>
    <row r="3" spans="1:14" ht="15.75" x14ac:dyDescent="0.25">
      <c r="A3" s="207" t="s">
        <v>18</v>
      </c>
      <c r="B3" s="208"/>
      <c r="C3" s="208"/>
      <c r="D3" s="208"/>
      <c r="E3" s="208"/>
      <c r="F3" s="207" t="s">
        <v>12</v>
      </c>
      <c r="H3" s="208"/>
      <c r="J3" s="207" t="s">
        <v>19</v>
      </c>
      <c r="K3" s="208"/>
      <c r="L3" s="208"/>
      <c r="M3" s="207" t="s">
        <v>22</v>
      </c>
      <c r="N3" s="208"/>
    </row>
    <row r="4" spans="1:14" ht="15.75" x14ac:dyDescent="0.25">
      <c r="A4" s="207"/>
      <c r="B4" s="208"/>
      <c r="C4" s="208"/>
      <c r="D4" s="208"/>
      <c r="E4" s="208"/>
      <c r="H4" s="208"/>
      <c r="J4" s="207"/>
      <c r="K4" s="208"/>
      <c r="L4" s="208"/>
      <c r="M4" s="207"/>
      <c r="N4" s="208"/>
    </row>
    <row r="5" spans="1:14" ht="15.75" x14ac:dyDescent="0.25">
      <c r="A5" s="208"/>
      <c r="B5" s="208"/>
      <c r="C5" s="208"/>
      <c r="D5" s="208"/>
      <c r="E5" s="208"/>
      <c r="F5" s="208"/>
      <c r="G5" s="208"/>
      <c r="H5" s="208"/>
      <c r="J5" s="208"/>
      <c r="K5" s="208"/>
      <c r="L5" s="208"/>
      <c r="M5" s="208"/>
      <c r="N5" s="208"/>
    </row>
    <row r="6" spans="1:14" ht="15.75" x14ac:dyDescent="0.25">
      <c r="A6" s="208"/>
      <c r="B6" s="209"/>
      <c r="C6" s="209"/>
      <c r="D6" s="209"/>
      <c r="E6" s="208"/>
      <c r="F6" s="208"/>
      <c r="G6" s="208"/>
      <c r="H6" s="208"/>
      <c r="J6" s="208"/>
      <c r="K6" s="209"/>
      <c r="L6" s="209"/>
      <c r="M6" s="208"/>
      <c r="N6" s="209"/>
    </row>
    <row r="7" spans="1:14" ht="15.75" x14ac:dyDescent="0.25">
      <c r="A7" s="208" t="s">
        <v>41</v>
      </c>
      <c r="B7" s="165">
        <v>8</v>
      </c>
      <c r="C7" s="165">
        <v>14</v>
      </c>
      <c r="D7" s="165">
        <v>24</v>
      </c>
      <c r="E7" s="208"/>
      <c r="F7" s="208"/>
      <c r="G7" s="208"/>
      <c r="H7" s="208"/>
      <c r="J7" s="208"/>
      <c r="K7" s="209"/>
      <c r="L7" s="209"/>
      <c r="M7" s="208"/>
      <c r="N7" s="209"/>
    </row>
    <row r="8" spans="1:14" ht="15.75" x14ac:dyDescent="0.25">
      <c r="A8" s="210"/>
      <c r="B8" s="210" t="s">
        <v>16</v>
      </c>
      <c r="C8" s="210" t="s">
        <v>16</v>
      </c>
      <c r="D8" s="210" t="s">
        <v>16</v>
      </c>
      <c r="E8" s="208"/>
      <c r="F8" s="210" t="s">
        <v>16</v>
      </c>
      <c r="G8" s="208"/>
      <c r="H8" s="208"/>
      <c r="J8" s="210"/>
      <c r="K8" s="210" t="s">
        <v>16</v>
      </c>
      <c r="L8" s="210"/>
      <c r="M8" s="210"/>
      <c r="N8" s="210" t="s">
        <v>16</v>
      </c>
    </row>
    <row r="9" spans="1:14" ht="15.75" x14ac:dyDescent="0.25">
      <c r="A9" s="210"/>
      <c r="B9" s="210"/>
      <c r="C9" s="210"/>
      <c r="D9" s="210"/>
      <c r="E9" s="208"/>
      <c r="F9" s="210"/>
      <c r="G9" s="208"/>
      <c r="H9" s="208"/>
      <c r="J9" s="210"/>
      <c r="K9" s="210"/>
      <c r="L9" s="210"/>
      <c r="M9" s="210"/>
      <c r="N9" s="210"/>
    </row>
    <row r="10" spans="1:14" ht="15.75" x14ac:dyDescent="0.25">
      <c r="A10" s="208" t="s">
        <v>38</v>
      </c>
      <c r="B10" s="165">
        <v>14</v>
      </c>
      <c r="C10" s="165">
        <v>14</v>
      </c>
      <c r="D10" s="165">
        <v>28</v>
      </c>
      <c r="E10" s="208"/>
      <c r="F10" s="166">
        <v>0.3</v>
      </c>
      <c r="G10" s="208" t="s">
        <v>14</v>
      </c>
      <c r="H10" s="208"/>
      <c r="J10" s="208" t="str">
        <f>A10</f>
        <v>Deutschland</v>
      </c>
      <c r="K10" s="166">
        <v>20</v>
      </c>
      <c r="L10" s="208"/>
      <c r="M10" s="208" t="s">
        <v>13</v>
      </c>
      <c r="N10" s="166">
        <v>2.37</v>
      </c>
    </row>
    <row r="11" spans="1:14" ht="15.75" x14ac:dyDescent="0.25">
      <c r="A11" s="208"/>
      <c r="B11" s="208"/>
      <c r="C11" s="208"/>
      <c r="D11" s="208"/>
      <c r="E11" s="208"/>
      <c r="F11" s="208"/>
      <c r="G11" s="208"/>
      <c r="H11" s="208"/>
      <c r="J11" s="208"/>
      <c r="K11" s="166"/>
      <c r="L11" s="208"/>
      <c r="M11" s="208" t="s">
        <v>23</v>
      </c>
      <c r="N11" s="166">
        <v>4.57</v>
      </c>
    </row>
    <row r="12" spans="1:14" ht="15.75" x14ac:dyDescent="0.25">
      <c r="A12" s="208"/>
      <c r="B12" s="208"/>
      <c r="C12" s="208"/>
      <c r="D12" s="208"/>
      <c r="E12" s="208"/>
      <c r="F12" s="208"/>
      <c r="G12" s="208"/>
      <c r="H12" s="208"/>
      <c r="J12" s="208"/>
      <c r="K12" s="166"/>
      <c r="L12" s="208"/>
      <c r="M12" s="208" t="s">
        <v>24</v>
      </c>
      <c r="N12" s="166">
        <v>4.57</v>
      </c>
    </row>
    <row r="13" spans="1:14" ht="15.75" x14ac:dyDescent="0.25">
      <c r="A13" s="208"/>
      <c r="B13" s="208"/>
      <c r="C13" s="208"/>
      <c r="D13" s="208"/>
      <c r="E13" s="208"/>
      <c r="F13" s="208"/>
      <c r="G13" s="208"/>
      <c r="H13" s="208"/>
      <c r="J13" s="208"/>
      <c r="K13" s="212"/>
      <c r="L13" s="208"/>
      <c r="M13" s="208"/>
      <c r="N13" s="211"/>
    </row>
    <row r="14" spans="1:14" ht="15.75" x14ac:dyDescent="0.25">
      <c r="A14" s="208"/>
      <c r="B14" s="208"/>
      <c r="C14" s="208"/>
      <c r="D14" s="208"/>
      <c r="E14" s="208"/>
      <c r="J14" s="208"/>
      <c r="K14" s="212"/>
      <c r="L14" s="208"/>
      <c r="M14" s="208"/>
      <c r="N14" s="212"/>
    </row>
    <row r="15" spans="1:14" ht="15.75" x14ac:dyDescent="0.25">
      <c r="A15" s="208"/>
      <c r="B15" s="208"/>
      <c r="C15" s="208"/>
      <c r="D15" s="208"/>
      <c r="E15" s="208"/>
      <c r="J15" s="208"/>
      <c r="K15" s="208"/>
      <c r="L15" s="208"/>
      <c r="M15" s="208"/>
      <c r="N15" s="208"/>
    </row>
    <row r="16" spans="1:14" ht="15.75" x14ac:dyDescent="0.25">
      <c r="A16" s="208"/>
      <c r="B16" s="208"/>
      <c r="C16" s="208"/>
      <c r="D16" s="208"/>
      <c r="E16" s="208"/>
      <c r="J16" s="208"/>
      <c r="K16" s="208"/>
      <c r="L16" s="208"/>
      <c r="M16" s="208"/>
      <c r="N16" s="208"/>
    </row>
    <row r="17" spans="1:14" ht="15.75" x14ac:dyDescent="0.25">
      <c r="E17" s="208"/>
    </row>
    <row r="18" spans="1:14" ht="15.75" x14ac:dyDescent="0.25">
      <c r="E18" s="208"/>
    </row>
    <row r="19" spans="1:14" ht="15.75" x14ac:dyDescent="0.25">
      <c r="A19" s="208"/>
      <c r="B19" s="208"/>
      <c r="C19" s="208"/>
      <c r="D19" s="208"/>
      <c r="E19" s="208"/>
      <c r="J19" s="208"/>
      <c r="K19" s="208"/>
      <c r="L19" s="208"/>
      <c r="M19" s="208"/>
      <c r="N19" s="208"/>
    </row>
    <row r="20" spans="1:14" ht="15.75" x14ac:dyDescent="0.25">
      <c r="A20" s="208"/>
      <c r="B20" s="208"/>
      <c r="C20" s="208"/>
      <c r="D20" s="208"/>
      <c r="E20" s="208"/>
      <c r="J20" s="208"/>
      <c r="K20" s="208"/>
      <c r="L20" s="208"/>
      <c r="M20" s="208"/>
      <c r="N20" s="208"/>
    </row>
    <row r="21" spans="1:14" ht="15.75" x14ac:dyDescent="0.25">
      <c r="A21" s="208"/>
      <c r="B21" s="208"/>
      <c r="C21" s="208"/>
      <c r="D21" s="208"/>
      <c r="E21" s="208"/>
      <c r="J21" s="208"/>
      <c r="K21" s="208"/>
      <c r="L21" s="208"/>
      <c r="M21" s="208"/>
      <c r="N21" s="208"/>
    </row>
  </sheetData>
  <sheetProtection algorithmName="SHA-512" hashValue="D+GlanF5qI0wfw8oRuU2dX2mYGJUqEgr40dKHlFLJ2uP5TygsdYt4EArAAt9R5wHd82qxzjZtDTG1S1qfXmiEw==" saltValue="laQIbN01T0TQ6yUKodIKaw==" spinCount="100000" sheet="1" objects="1" scenarios="1"/>
  <phoneticPr fontId="0" type="noConversion"/>
  <printOptions gridLinesSet="0"/>
  <pageMargins left="0.78740157480314965" right="0.78740157480314965" top="0.98425196850393704" bottom="0.98425196850393704" header="0.51181102362204722" footer="0.51181102362204722"/>
  <pageSetup paperSize="259" scale="90" orientation="landscape" horizontalDpi="360" verticalDpi="360" r:id="rId1"/>
  <headerFooter alignWithMargins="0">
    <oddHeader>&amp;L&amp;"CorpoA,Standard"&amp;23EGSZ&amp;"Times New Roman,Standard"&amp;12 &amp;"CorpoS,Standard"&amp;10Wirtschaftsprüfer | Steuerberater | Rechtsanwälte&amp;R&amp;"CorpoS,Standard"&amp;12
Seite &amp;P (von &amp;N)</oddHeader>
    <oddFooter>&amp;L&amp;"CorpoS,Standard"&amp;8BCG / &amp;F / &amp;A / &amp;D /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75d2785c-1656-4ddf-9383-51720bb919cf</BSO999929>
</file>

<file path=customXml/itemProps1.xml><?xml version="1.0" encoding="utf-8"?>
<ds:datastoreItem xmlns:ds="http://schemas.openxmlformats.org/officeDocument/2006/customXml" ds:itemID="{69E86649-3F2D-440F-BB1E-B1E83D7FEFA3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数据记录</vt:lpstr>
      <vt:lpstr>计算</vt:lpstr>
      <vt:lpstr>EGSZ Intern Abrechnung</vt:lpstr>
      <vt:lpstr>EGSZ Intern Reisekostensätze</vt:lpstr>
      <vt:lpstr>'EGSZ Intern Abrechnung'!Druckbereich</vt:lpstr>
      <vt:lpstr>'EGSZ Intern Reisekostensätze'!Druckbereich</vt:lpstr>
      <vt:lpstr>数据记录!Druckbereich</vt:lpstr>
      <vt:lpstr>计算!Druckbereich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Spesenabrechnung</dc:title>
  <dc:creator>BCG</dc:creator>
  <cp:lastModifiedBy>Gerow, Bjoern Christian</cp:lastModifiedBy>
  <cp:lastPrinted>2025-02-07T16:26:50Z</cp:lastPrinted>
  <dcterms:created xsi:type="dcterms:W3CDTF">1996-08-05T15:49:54Z</dcterms:created>
  <dcterms:modified xsi:type="dcterms:W3CDTF">2026-01-19T13:34:54Z</dcterms:modified>
</cp:coreProperties>
</file>